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majatkowe" sheetId="1" r:id="rId1"/>
    <sheet name="geodezja" sheetId="2" r:id="rId2"/>
    <sheet name="ochrona srodowiska" sheetId="3" r:id="rId3"/>
  </sheets>
  <definedNames/>
  <calcPr fullCalcOnLoad="1"/>
</workbook>
</file>

<file path=xl/sharedStrings.xml><?xml version="1.0" encoding="utf-8"?>
<sst xmlns="http://schemas.openxmlformats.org/spreadsheetml/2006/main" count="108" uniqueCount="90">
  <si>
    <t>Lp.</t>
  </si>
  <si>
    <t>dział</t>
  </si>
  <si>
    <t>rozdział</t>
  </si>
  <si>
    <t>§</t>
  </si>
  <si>
    <t>nazwa zadania</t>
  </si>
  <si>
    <t>Ogółem</t>
  </si>
  <si>
    <t>Rady Powiatu Złotowskiego</t>
  </si>
  <si>
    <t>Wykaz wydatków majątkowych</t>
  </si>
  <si>
    <t>Plan przed zmianą</t>
  </si>
  <si>
    <t>Zakup sprzętu komputerowego dla  Powiatowego Ispetkoratu Nadzoru Budowlanego w Złotowie</t>
  </si>
  <si>
    <t>Przebudowa odcinka ulicy Norwida w Złotowie</t>
  </si>
  <si>
    <t>Zakup programu komputerowego(ewidencja dróg) dla  Powiatowego Zarzadu Dróg w Złotowie</t>
  </si>
  <si>
    <t xml:space="preserve">Zakup ciagnika </t>
  </si>
  <si>
    <t>Przebudowa mostu  na drodze Nr 29309 w miejscowości Łomczewo</t>
  </si>
  <si>
    <t>Zakup zestawów komputerowych dla Starostwa Powiatowego w Złotowie</t>
  </si>
  <si>
    <t>Przebudowa drogi powiatowej nr 29322 Zlotów - Stawnica</t>
  </si>
  <si>
    <t>Uchwały Nr    /   /2004</t>
  </si>
  <si>
    <t>Zwiększenia</t>
  </si>
  <si>
    <t>Zmniejszenia</t>
  </si>
  <si>
    <t>Plan po zmianie</t>
  </si>
  <si>
    <t>L.p</t>
  </si>
  <si>
    <t>Paragraf</t>
  </si>
  <si>
    <t>Wyszczególnienie</t>
  </si>
  <si>
    <t>1.</t>
  </si>
  <si>
    <t>Przewidywany stan środków na rachunku bankowym na dzień 1.01.2004 rok</t>
  </si>
  <si>
    <t>2.</t>
  </si>
  <si>
    <t>Przychody</t>
  </si>
  <si>
    <t>opłaty za korzystanie z danych ewidencji gruntów   38.000 zł</t>
  </si>
  <si>
    <t>odsetki bankowe</t>
  </si>
  <si>
    <t>Przelewy redystrybucyjne</t>
  </si>
  <si>
    <t>3.</t>
  </si>
  <si>
    <t>Wydatki</t>
  </si>
  <si>
    <t xml:space="preserve">przekazanie 10 % wpływów na Centralny FGZGiK 25.000 zł  </t>
  </si>
  <si>
    <t xml:space="preserve">przekazanie 10 % wpływów na Wojewódzki FGZGiK 25.000 zł </t>
  </si>
  <si>
    <t>zakup materiałów, sprzętu kreślarskiego, geodezyjnego, reprodukcyjnego   25.000 zł,</t>
  </si>
  <si>
    <t>zakup wyposażenia do prowadzenia ośrodka geodezyjnego    7.000 zł</t>
  </si>
  <si>
    <t>konserwacja i naprawa sprzętu komputerowego, reprodukcyjnego</t>
  </si>
  <si>
    <t>szkolenie pracowników</t>
  </si>
  <si>
    <t>zakup sprzętu informatycznego, reprodukcyjnego, licencji i oprogramowania</t>
  </si>
  <si>
    <t>Stan środków na rachunku bankowym                              na 31.12.2004 rok</t>
  </si>
  <si>
    <t>0920</t>
  </si>
  <si>
    <t>0830</t>
  </si>
  <si>
    <t>opłaty za czynności związane z uzgodnieniem usytuowania sieci uzbrojenia terenu</t>
  </si>
  <si>
    <t>0690</t>
  </si>
  <si>
    <t>opłaty za korzystanie z zasobu geodezyjnego i kartograficznego 180.000 zł,</t>
  </si>
  <si>
    <t>tworzenie i modernizacja numerycznej bazy ewidencji gruntów i budynków</t>
  </si>
  <si>
    <t>z dnia       2004 roku</t>
  </si>
  <si>
    <t>Plan Przychodów i Wydatków</t>
  </si>
  <si>
    <t>Załacznik Nr 5 do projektu</t>
  </si>
  <si>
    <t>Powiatowego Funduszu  Gospodarki Zasobem Geodezyjnym</t>
  </si>
  <si>
    <t>i Kartograficznym Na 2004 rok</t>
  </si>
  <si>
    <t>Dział</t>
  </si>
  <si>
    <t>710 Działalność usługowa</t>
  </si>
  <si>
    <t>Rozdział</t>
  </si>
  <si>
    <t>71030 Fundusz Gospodarki Zasobem Geodezyjnym i Kartograficznym</t>
  </si>
  <si>
    <t>Uchwały Nr   /    /2004</t>
  </si>
  <si>
    <t>z dnia    2004 roku</t>
  </si>
  <si>
    <t>Plan przychodów i wydatków PFOŚiGW w Złotowie na 2004r.</t>
  </si>
  <si>
    <t xml:space="preserve"> Dział 900 Gospodarka komunalna i ochrona środowiska</t>
  </si>
  <si>
    <t>Rozdział 90011 Fundusz Ochrony Środowiska i Gospodarki Wodnej</t>
  </si>
  <si>
    <t>Plan po zmianach</t>
  </si>
  <si>
    <t>Przewidywany stan środków na rachunku bankowym na dzień 01.01.2004r.</t>
  </si>
  <si>
    <t>-</t>
  </si>
  <si>
    <t>- wpływy za składowanie odpadów</t>
  </si>
  <si>
    <t>- wpływy z opłat i kar za pozostałe rodzaje gospodarczego korzystania ze środowiska i dokonywania w nim zmian oraz szczególnego korzystania z wód i urządzeń wodnych</t>
  </si>
  <si>
    <t>- zakup map hydrologicznych</t>
  </si>
  <si>
    <t>- zakup materiałów biurowych</t>
  </si>
  <si>
    <t>- likwidacja składowiska odpadów niebezpiecznych mogielnika we Franciszkowie</t>
  </si>
  <si>
    <t>- promocja walorów środowiska naturalnego Powiatu Złotowskiego na tle Wielkopolski</t>
  </si>
  <si>
    <t>- wspieranie działań związanych z małą retencją wodną</t>
  </si>
  <si>
    <t>- wspieranie budowy zbiorników na gnojówkę i gnojowicę oraz płyt obornikowych</t>
  </si>
  <si>
    <t>- wspieranie kontroli i napraw opryskiwaczy rolniczych</t>
  </si>
  <si>
    <t>- dofinansowanie budowy biologicznej oczyszczalni ścieków na Stanicy Harcerskiej w Podgajach</t>
  </si>
  <si>
    <t>- dofinansowanie do ubrania gazoszczelnego dla Powiatowej Komendy PSP w Złotowie</t>
  </si>
  <si>
    <t>- dofinansowanie programu „Poprawa ochrony środowiska a zarazem poprawa bezpieczeństwa na drogach Powiatu Złotowskiego” realizowanego przez Powiatowy Zarząd Dróg w Złotowie</t>
  </si>
  <si>
    <t>- edukacja ekologiczna</t>
  </si>
  <si>
    <t>- dofinansowanie do budowy ośrodka Edukacji Przyrodniczo Leśnej i Ekologicznej przy nadleśnictwie Złotów i Okonek</t>
  </si>
  <si>
    <t>- zakup sprzętu komputerowego z oprogramowaniem</t>
  </si>
  <si>
    <t>- zakup broni „Pallmera”</t>
  </si>
  <si>
    <t>4.</t>
  </si>
  <si>
    <t>Stan środków na rachunku bankowym na 31.12.2004r.</t>
  </si>
  <si>
    <t>Załącznik Nr 4 do projektu</t>
  </si>
  <si>
    <t xml:space="preserve"> zakup samochodu specjalnego z podestem pożarniczym PMT I3125 D dla Komendy Powiatowej Państwowej Straży Pożarnej H33Złotowie</t>
  </si>
  <si>
    <t xml:space="preserve"> opracowanie „Programu ochrony środowisk dla Powiatu Złotowskiego na lata 2004-2011” wraz z „Planem gospodarki odpadami” koszty druku</t>
  </si>
  <si>
    <t>Remont i modernizacja budynków przy Zespole Szkół Ekonomicznych w Złotowie</t>
  </si>
  <si>
    <t>Remont i modernizacja budynków przy Zespole Szkół Technicznych w Jastrowiu</t>
  </si>
  <si>
    <t>Zakup samochodu specjalistycznego dla Specjalnego Ośrodka Szkolno-Wychowawczego w Piecewie</t>
  </si>
  <si>
    <t xml:space="preserve">Załącznik nr 3 </t>
  </si>
  <si>
    <t>Uchwały Nr XIX /95 /2004</t>
  </si>
  <si>
    <t>z dnia 28 kwietnia  2004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</si>
</sst>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0">
    <font>
      <sz val="10"/>
      <name val="Arial CE"/>
      <family val="0"/>
    </font>
    <font>
      <b/>
      <sz val="10"/>
      <name val="Arial CE"/>
      <family val="2"/>
    </font>
    <font>
      <sz val="10"/>
      <name val="Times New Roman"/>
      <family val="1"/>
    </font>
    <font>
      <b/>
      <sz val="12"/>
      <name val="Bookman Old Styl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/>
    </xf>
    <xf numFmtId="3" fontId="0" fillId="0" borderId="2" xfId="0" applyNumberFormat="1" applyFont="1" applyBorder="1" applyAlignment="1">
      <alignment horizontal="right" vertical="top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0" fillId="0" borderId="6" xfId="0" applyNumberFormat="1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6" xfId="0" applyNumberFormat="1" applyFont="1" applyBorder="1" applyAlignment="1">
      <alignment horizontal="right" vertical="top" wrapText="1"/>
    </xf>
    <xf numFmtId="3" fontId="0" fillId="0" borderId="6" xfId="0" applyNumberFormat="1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3" fontId="4" fillId="0" borderId="5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3" fontId="9" fillId="0" borderId="5" xfId="0" applyNumberFormat="1" applyFont="1" applyBorder="1" applyAlignment="1">
      <alignment horizontal="right" vertical="top" wrapText="1"/>
    </xf>
    <xf numFmtId="3" fontId="9" fillId="0" borderId="5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2" fillId="0" borderId="5" xfId="0" applyFont="1" applyBorder="1" applyAlignment="1">
      <alignment vertical="center" wrapText="1"/>
    </xf>
    <xf numFmtId="3" fontId="2" fillId="0" borderId="6" xfId="0" applyNumberFormat="1" applyFont="1" applyBorder="1" applyAlignment="1">
      <alignment vertical="top" wrapText="1"/>
    </xf>
    <xf numFmtId="3" fontId="9" fillId="0" borderId="5" xfId="0" applyNumberFormat="1" applyFont="1" applyBorder="1" applyAlignment="1">
      <alignment vertical="top" wrapText="1"/>
    </xf>
    <xf numFmtId="3" fontId="2" fillId="0" borderId="5" xfId="0" applyNumberFormat="1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vertical="top" wrapText="1"/>
    </xf>
    <xf numFmtId="3" fontId="2" fillId="0" borderId="9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3" fontId="5" fillId="0" borderId="4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3" fontId="4" fillId="0" borderId="7" xfId="0" applyNumberFormat="1" applyFont="1" applyBorder="1" applyAlignment="1">
      <alignment horizontal="right" vertical="top" wrapText="1"/>
    </xf>
    <xf numFmtId="3" fontId="4" fillId="0" borderId="4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3" fontId="5" fillId="0" borderId="7" xfId="0" applyNumberFormat="1" applyFont="1" applyBorder="1" applyAlignment="1">
      <alignment horizontal="right" vertical="top" wrapText="1"/>
    </xf>
    <xf numFmtId="0" fontId="9" fillId="0" borderId="16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75" zoomScaleNormal="75" workbookViewId="0" topLeftCell="C1">
      <selection activeCell="C1" sqref="A1:J27"/>
    </sheetView>
  </sheetViews>
  <sheetFormatPr defaultColWidth="9.00390625" defaultRowHeight="12.75"/>
  <cols>
    <col min="1" max="1" width="4.00390625" style="9" customWidth="1"/>
    <col min="2" max="2" width="7.00390625" style="9" customWidth="1"/>
    <col min="3" max="3" width="7.875" style="9" customWidth="1"/>
    <col min="4" max="4" width="7.125" style="9" customWidth="1"/>
    <col min="5" max="5" width="44.00390625" style="11" customWidth="1"/>
    <col min="6" max="6" width="21.75390625" style="10" customWidth="1"/>
    <col min="7" max="7" width="12.75390625" style="10" customWidth="1"/>
    <col min="8" max="8" width="14.25390625" style="10" customWidth="1"/>
    <col min="9" max="9" width="21.75390625" style="10" customWidth="1"/>
  </cols>
  <sheetData>
    <row r="1" spans="6:9" ht="12.75">
      <c r="F1" s="15"/>
      <c r="G1" s="15"/>
      <c r="H1" s="15"/>
      <c r="I1" s="15" t="s">
        <v>87</v>
      </c>
    </row>
    <row r="2" spans="6:9" ht="12.75">
      <c r="F2" s="15"/>
      <c r="G2" s="15"/>
      <c r="H2" s="15"/>
      <c r="I2" s="15" t="s">
        <v>88</v>
      </c>
    </row>
    <row r="3" spans="6:9" ht="12.75">
      <c r="F3" s="15"/>
      <c r="G3" s="15"/>
      <c r="H3" s="15"/>
      <c r="I3" s="15" t="s">
        <v>6</v>
      </c>
    </row>
    <row r="4" spans="6:9" ht="12.75">
      <c r="F4" s="15"/>
      <c r="G4" s="15"/>
      <c r="H4" s="15"/>
      <c r="I4" s="15" t="s">
        <v>89</v>
      </c>
    </row>
    <row r="5" spans="1:9" ht="12.75">
      <c r="A5"/>
      <c r="B5"/>
      <c r="C5"/>
      <c r="D5"/>
      <c r="E5"/>
      <c r="F5"/>
      <c r="G5"/>
      <c r="H5"/>
      <c r="I5"/>
    </row>
    <row r="6" spans="1:9" ht="12.75">
      <c r="A6"/>
      <c r="B6"/>
      <c r="C6"/>
      <c r="D6"/>
      <c r="E6"/>
      <c r="F6"/>
      <c r="G6"/>
      <c r="H6"/>
      <c r="I6"/>
    </row>
    <row r="7" spans="1:9" ht="12.75">
      <c r="A7" s="12"/>
      <c r="B7"/>
      <c r="C7"/>
      <c r="D7"/>
      <c r="E7"/>
      <c r="F7"/>
      <c r="G7"/>
      <c r="H7"/>
      <c r="I7"/>
    </row>
    <row r="8" spans="1:9" ht="12.75">
      <c r="A8" s="12"/>
      <c r="B8"/>
      <c r="C8"/>
      <c r="D8"/>
      <c r="E8"/>
      <c r="F8"/>
      <c r="G8"/>
      <c r="H8"/>
      <c r="I8"/>
    </row>
    <row r="9" spans="1:9" ht="12.75">
      <c r="A9" s="12"/>
      <c r="B9"/>
      <c r="C9"/>
      <c r="D9"/>
      <c r="E9"/>
      <c r="F9"/>
      <c r="G9"/>
      <c r="H9"/>
      <c r="I9"/>
    </row>
    <row r="10" spans="1:9" ht="15.75">
      <c r="A10" s="74" t="s">
        <v>7</v>
      </c>
      <c r="B10" s="74"/>
      <c r="C10" s="74"/>
      <c r="D10" s="74"/>
      <c r="E10" s="74"/>
      <c r="F10" s="74"/>
      <c r="G10"/>
      <c r="H10"/>
      <c r="I10"/>
    </row>
    <row r="11" spans="1:9" ht="15.75">
      <c r="A11" s="13"/>
      <c r="B11"/>
      <c r="C11"/>
      <c r="D11"/>
      <c r="E11"/>
      <c r="F11"/>
      <c r="G11"/>
      <c r="H11"/>
      <c r="I11"/>
    </row>
    <row r="12" spans="1:9" ht="15.75">
      <c r="A12" s="13"/>
      <c r="B12"/>
      <c r="C12"/>
      <c r="D12"/>
      <c r="E12"/>
      <c r="F12"/>
      <c r="G12"/>
      <c r="H12"/>
      <c r="I12"/>
    </row>
    <row r="13" spans="1:9" ht="30" customHeight="1">
      <c r="A13" s="1" t="s">
        <v>0</v>
      </c>
      <c r="B13" s="1" t="s">
        <v>1</v>
      </c>
      <c r="C13" s="1" t="s">
        <v>2</v>
      </c>
      <c r="D13" s="1" t="s">
        <v>3</v>
      </c>
      <c r="E13" s="2" t="s">
        <v>4</v>
      </c>
      <c r="F13" s="14" t="s">
        <v>8</v>
      </c>
      <c r="G13" s="14" t="s">
        <v>17</v>
      </c>
      <c r="H13" s="14" t="s">
        <v>18</v>
      </c>
      <c r="I13" s="14" t="s">
        <v>19</v>
      </c>
    </row>
    <row r="14" spans="1:9" ht="25.5">
      <c r="A14" s="3">
        <v>1</v>
      </c>
      <c r="B14" s="3">
        <v>600</v>
      </c>
      <c r="C14" s="3">
        <v>60014</v>
      </c>
      <c r="D14" s="3">
        <v>6050</v>
      </c>
      <c r="E14" s="5" t="s">
        <v>15</v>
      </c>
      <c r="F14" s="4">
        <v>1258350</v>
      </c>
      <c r="G14" s="4"/>
      <c r="H14" s="4"/>
      <c r="I14" s="4">
        <v>1258350</v>
      </c>
    </row>
    <row r="15" spans="1:9" ht="12.75">
      <c r="A15" s="3">
        <v>2</v>
      </c>
      <c r="B15" s="3">
        <v>600</v>
      </c>
      <c r="C15" s="3">
        <v>60014</v>
      </c>
      <c r="D15" s="3">
        <v>6050</v>
      </c>
      <c r="E15" s="5" t="s">
        <v>10</v>
      </c>
      <c r="F15" s="4">
        <v>300000</v>
      </c>
      <c r="G15" s="4"/>
      <c r="H15" s="4"/>
      <c r="I15" s="4">
        <f>300000+G15-H15</f>
        <v>300000</v>
      </c>
    </row>
    <row r="16" spans="1:9" ht="25.5">
      <c r="A16" s="3">
        <v>3</v>
      </c>
      <c r="B16" s="3">
        <v>600</v>
      </c>
      <c r="C16" s="3">
        <v>60014</v>
      </c>
      <c r="D16" s="3">
        <v>6050</v>
      </c>
      <c r="E16" s="5" t="s">
        <v>13</v>
      </c>
      <c r="F16" s="4">
        <v>140000</v>
      </c>
      <c r="G16" s="4"/>
      <c r="H16" s="4"/>
      <c r="I16" s="4">
        <v>140000</v>
      </c>
    </row>
    <row r="17" spans="1:9" ht="12.75">
      <c r="A17" s="3">
        <v>4</v>
      </c>
      <c r="B17" s="3">
        <v>600</v>
      </c>
      <c r="C17" s="3">
        <v>60014</v>
      </c>
      <c r="D17" s="3">
        <v>6060</v>
      </c>
      <c r="E17" s="5" t="s">
        <v>12</v>
      </c>
      <c r="F17" s="4">
        <v>60000</v>
      </c>
      <c r="G17" s="4"/>
      <c r="H17" s="4"/>
      <c r="I17" s="4">
        <v>60000</v>
      </c>
    </row>
    <row r="18" spans="1:9" ht="25.5">
      <c r="A18" s="3">
        <v>5</v>
      </c>
      <c r="B18" s="3">
        <v>600</v>
      </c>
      <c r="C18" s="3">
        <v>60014</v>
      </c>
      <c r="D18" s="3">
        <v>6060</v>
      </c>
      <c r="E18" s="5" t="s">
        <v>11</v>
      </c>
      <c r="F18" s="4">
        <f>10000+1650</f>
        <v>11650</v>
      </c>
      <c r="G18" s="4"/>
      <c r="H18" s="4"/>
      <c r="I18" s="4">
        <f>10000+1650</f>
        <v>11650</v>
      </c>
    </row>
    <row r="19" spans="1:9" ht="25.5">
      <c r="A19" s="3">
        <v>6</v>
      </c>
      <c r="B19" s="3">
        <v>710</v>
      </c>
      <c r="C19" s="3">
        <v>71015</v>
      </c>
      <c r="D19" s="3">
        <v>6060</v>
      </c>
      <c r="E19" s="5" t="s">
        <v>9</v>
      </c>
      <c r="F19" s="4">
        <v>4000</v>
      </c>
      <c r="G19" s="4"/>
      <c r="H19" s="4"/>
      <c r="I19" s="4">
        <v>4000</v>
      </c>
    </row>
    <row r="20" spans="1:9" ht="25.5">
      <c r="A20" s="3">
        <v>7</v>
      </c>
      <c r="B20" s="3">
        <v>750</v>
      </c>
      <c r="C20" s="3">
        <v>75020</v>
      </c>
      <c r="D20" s="3">
        <v>6060</v>
      </c>
      <c r="E20" s="5" t="s">
        <v>14</v>
      </c>
      <c r="F20" s="4">
        <v>7300</v>
      </c>
      <c r="G20" s="4"/>
      <c r="H20" s="4"/>
      <c r="I20" s="4">
        <v>7300</v>
      </c>
    </row>
    <row r="21" spans="1:9" ht="25.5">
      <c r="A21" s="3"/>
      <c r="B21" s="3">
        <v>801</v>
      </c>
      <c r="C21" s="3">
        <v>80130</v>
      </c>
      <c r="D21" s="3">
        <v>6050</v>
      </c>
      <c r="E21" s="5" t="s">
        <v>84</v>
      </c>
      <c r="F21" s="4"/>
      <c r="G21" s="4">
        <v>200000</v>
      </c>
      <c r="H21" s="4"/>
      <c r="I21" s="4">
        <f>SUM(F21:G21)</f>
        <v>200000</v>
      </c>
    </row>
    <row r="22" spans="1:9" ht="25.5">
      <c r="A22" s="3">
        <v>7</v>
      </c>
      <c r="B22" s="3">
        <v>801</v>
      </c>
      <c r="C22" s="3">
        <v>80130</v>
      </c>
      <c r="D22" s="3">
        <v>6050</v>
      </c>
      <c r="E22" s="5" t="s">
        <v>85</v>
      </c>
      <c r="F22" s="4"/>
      <c r="G22" s="4">
        <v>260000</v>
      </c>
      <c r="H22" s="4"/>
      <c r="I22" s="4">
        <f>SUM(F22:G22)</f>
        <v>260000</v>
      </c>
    </row>
    <row r="23" spans="1:9" ht="38.25">
      <c r="A23" s="3">
        <v>7</v>
      </c>
      <c r="B23" s="3">
        <v>854</v>
      </c>
      <c r="C23" s="3">
        <v>85403</v>
      </c>
      <c r="D23" s="3">
        <v>6060</v>
      </c>
      <c r="E23" s="5" t="s">
        <v>86</v>
      </c>
      <c r="F23" s="4"/>
      <c r="G23" s="4">
        <v>30000</v>
      </c>
      <c r="H23" s="4"/>
      <c r="I23" s="4">
        <f>SUM(F23:G23)</f>
        <v>30000</v>
      </c>
    </row>
    <row r="24" spans="1:9" ht="24.75" customHeight="1">
      <c r="A24" s="6"/>
      <c r="B24" s="6"/>
      <c r="C24" s="6"/>
      <c r="D24" s="6"/>
      <c r="E24" s="8" t="s">
        <v>5</v>
      </c>
      <c r="F24" s="7">
        <f>SUM(F14:F23)</f>
        <v>1781300</v>
      </c>
      <c r="G24" s="7">
        <f>SUM(G14:G23)</f>
        <v>490000</v>
      </c>
      <c r="H24" s="7"/>
      <c r="I24" s="7">
        <f>SUM(I14:I23)</f>
        <v>2271300</v>
      </c>
    </row>
  </sheetData>
  <mergeCells count="1">
    <mergeCell ref="A10:F10"/>
  </mergeCells>
  <printOptions horizontalCentered="1"/>
  <pageMargins left="0.3937007874015748" right="0.1968503937007874" top="0.5905511811023623" bottom="0.5905511811023623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8"/>
  <sheetViews>
    <sheetView zoomScale="75" zoomScaleNormal="75" workbookViewId="0" topLeftCell="A1">
      <selection activeCell="B1" sqref="B1:H37"/>
    </sheetView>
  </sheetViews>
  <sheetFormatPr defaultColWidth="9.00390625" defaultRowHeight="12.75"/>
  <cols>
    <col min="2" max="2" width="9.375" style="0" customWidth="1"/>
    <col min="3" max="3" width="18.125" style="0" customWidth="1"/>
    <col min="4" max="4" width="37.375" style="0" customWidth="1"/>
    <col min="5" max="5" width="16.75390625" style="38" customWidth="1"/>
    <col min="6" max="8" width="18.25390625" style="38" customWidth="1"/>
  </cols>
  <sheetData>
    <row r="1" ht="12.75">
      <c r="G1" s="38" t="s">
        <v>48</v>
      </c>
    </row>
    <row r="2" ht="12.75">
      <c r="G2" s="38" t="s">
        <v>16</v>
      </c>
    </row>
    <row r="3" ht="12.75">
      <c r="G3" s="38" t="s">
        <v>6</v>
      </c>
    </row>
    <row r="4" ht="12.75">
      <c r="G4" s="38" t="s">
        <v>46</v>
      </c>
    </row>
    <row r="7" spans="3:7" ht="15.75">
      <c r="C7" s="83" t="s">
        <v>47</v>
      </c>
      <c r="D7" s="83"/>
      <c r="E7" s="83"/>
      <c r="F7" s="83"/>
      <c r="G7" s="83"/>
    </row>
    <row r="8" spans="3:7" ht="15.75">
      <c r="C8" s="83" t="s">
        <v>49</v>
      </c>
      <c r="D8" s="83"/>
      <c r="E8" s="83"/>
      <c r="F8" s="83"/>
      <c r="G8" s="83"/>
    </row>
    <row r="9" spans="3:7" ht="15.75">
      <c r="C9" s="83" t="s">
        <v>50</v>
      </c>
      <c r="D9" s="83"/>
      <c r="E9" s="83"/>
      <c r="F9" s="83"/>
      <c r="G9" s="83"/>
    </row>
    <row r="10" spans="3:7" ht="12.75">
      <c r="C10" s="39"/>
      <c r="D10" s="39"/>
      <c r="E10" s="40"/>
      <c r="F10" s="40"/>
      <c r="G10" s="40"/>
    </row>
    <row r="11" spans="2:3" ht="12.75">
      <c r="B11" t="s">
        <v>51</v>
      </c>
      <c r="C11" t="s">
        <v>52</v>
      </c>
    </row>
    <row r="12" spans="2:3" ht="12.75">
      <c r="B12" t="s">
        <v>53</v>
      </c>
      <c r="C12" t="s">
        <v>54</v>
      </c>
    </row>
    <row r="15" spans="2:8" ht="39.75" customHeight="1">
      <c r="B15" s="16" t="s">
        <v>20</v>
      </c>
      <c r="C15" s="17" t="s">
        <v>21</v>
      </c>
      <c r="D15" s="17" t="s">
        <v>22</v>
      </c>
      <c r="E15" s="31" t="s">
        <v>8</v>
      </c>
      <c r="F15" s="31" t="s">
        <v>17</v>
      </c>
      <c r="G15" s="31" t="s">
        <v>18</v>
      </c>
      <c r="H15" s="31" t="s">
        <v>19</v>
      </c>
    </row>
    <row r="16" spans="2:8" ht="12.75" customHeight="1">
      <c r="B16" s="75" t="s">
        <v>23</v>
      </c>
      <c r="C16" s="77" t="s">
        <v>24</v>
      </c>
      <c r="D16" s="78"/>
      <c r="E16" s="81"/>
      <c r="F16" s="81"/>
      <c r="G16" s="81"/>
      <c r="H16" s="81"/>
    </row>
    <row r="17" spans="2:8" ht="22.5" customHeight="1">
      <c r="B17" s="76"/>
      <c r="C17" s="79"/>
      <c r="D17" s="80"/>
      <c r="E17" s="82"/>
      <c r="F17" s="82"/>
      <c r="G17" s="82"/>
      <c r="H17" s="82"/>
    </row>
    <row r="18" spans="2:8" ht="15.75">
      <c r="B18" s="19" t="s">
        <v>25</v>
      </c>
      <c r="C18" s="20"/>
      <c r="D18" s="21" t="s">
        <v>26</v>
      </c>
      <c r="E18" s="32">
        <f>SUM(E19,E21,E24,E25)</f>
        <v>263000</v>
      </c>
      <c r="F18" s="32">
        <f>SUM(F19,F21,F24,F25)</f>
        <v>20000</v>
      </c>
      <c r="G18" s="32"/>
      <c r="H18" s="32">
        <f>SUM(H19,H21,H24,H25)</f>
        <v>283000</v>
      </c>
    </row>
    <row r="19" spans="2:8" ht="51.75" customHeight="1">
      <c r="B19" s="16"/>
      <c r="C19" s="29" t="s">
        <v>43</v>
      </c>
      <c r="D19" s="30" t="s">
        <v>42</v>
      </c>
      <c r="E19" s="33">
        <v>18000</v>
      </c>
      <c r="F19" s="33"/>
      <c r="G19" s="33"/>
      <c r="H19" s="33">
        <v>18000</v>
      </c>
    </row>
    <row r="20" spans="2:8" ht="47.25">
      <c r="B20" s="84"/>
      <c r="C20" s="25"/>
      <c r="D20" s="23" t="s">
        <v>44</v>
      </c>
      <c r="E20" s="34"/>
      <c r="F20" s="34"/>
      <c r="G20" s="34"/>
      <c r="H20" s="34"/>
    </row>
    <row r="21" spans="2:8" ht="15.75">
      <c r="B21" s="84"/>
      <c r="C21" s="25" t="s">
        <v>41</v>
      </c>
      <c r="D21" s="23"/>
      <c r="E21" s="34">
        <v>218000</v>
      </c>
      <c r="F21" s="34"/>
      <c r="G21" s="34"/>
      <c r="H21" s="34">
        <v>218000</v>
      </c>
    </row>
    <row r="22" spans="2:8" ht="31.5">
      <c r="B22" s="84"/>
      <c r="C22" s="26"/>
      <c r="D22" s="23" t="s">
        <v>27</v>
      </c>
      <c r="E22" s="35"/>
      <c r="F22" s="35"/>
      <c r="G22" s="35"/>
      <c r="H22" s="35"/>
    </row>
    <row r="23" spans="2:8" ht="15.75">
      <c r="B23" s="85"/>
      <c r="C23" s="27"/>
      <c r="D23" s="20"/>
      <c r="E23" s="36"/>
      <c r="F23" s="36"/>
      <c r="G23" s="36"/>
      <c r="H23" s="36"/>
    </row>
    <row r="24" spans="2:8" ht="15.75">
      <c r="B24" s="24"/>
      <c r="C24" s="28" t="s">
        <v>40</v>
      </c>
      <c r="D24" s="20" t="s">
        <v>28</v>
      </c>
      <c r="E24" s="37">
        <v>7000</v>
      </c>
      <c r="F24" s="37"/>
      <c r="G24" s="37"/>
      <c r="H24" s="37">
        <v>7000</v>
      </c>
    </row>
    <row r="25" spans="2:8" ht="26.25" customHeight="1">
      <c r="B25" s="24"/>
      <c r="C25" s="22">
        <v>2960</v>
      </c>
      <c r="D25" s="20" t="s">
        <v>29</v>
      </c>
      <c r="E25" s="37">
        <v>20000</v>
      </c>
      <c r="F25" s="37">
        <v>20000</v>
      </c>
      <c r="G25" s="37"/>
      <c r="H25" s="37">
        <f>SUM(E25:F25)-G25</f>
        <v>40000</v>
      </c>
    </row>
    <row r="26" spans="2:8" ht="22.5" customHeight="1">
      <c r="B26" s="19" t="s">
        <v>30</v>
      </c>
      <c r="C26" s="22"/>
      <c r="D26" s="21" t="s">
        <v>31</v>
      </c>
      <c r="E26" s="32">
        <f>SUM(E27:E35)</f>
        <v>263000</v>
      </c>
      <c r="F26" s="32">
        <f>SUM(F27:F35)</f>
        <v>20000</v>
      </c>
      <c r="G26" s="32">
        <f>SUM(G27,G29,G32,G33,G35)</f>
        <v>0</v>
      </c>
      <c r="H26" s="32">
        <f>SUM(H27:H35)</f>
        <v>283000</v>
      </c>
    </row>
    <row r="27" spans="2:8" ht="41.25" customHeight="1">
      <c r="B27" s="86"/>
      <c r="C27" s="72">
        <v>2960</v>
      </c>
      <c r="D27" s="23" t="s">
        <v>32</v>
      </c>
      <c r="E27" s="34">
        <v>50000</v>
      </c>
      <c r="F27" s="34"/>
      <c r="G27" s="34"/>
      <c r="H27" s="34">
        <v>50000</v>
      </c>
    </row>
    <row r="28" spans="2:8" ht="31.5">
      <c r="B28" s="84"/>
      <c r="C28" s="73"/>
      <c r="D28" s="23" t="s">
        <v>33</v>
      </c>
      <c r="E28" s="34"/>
      <c r="F28" s="34"/>
      <c r="G28" s="34"/>
      <c r="H28" s="34"/>
    </row>
    <row r="29" spans="2:8" ht="47.25">
      <c r="B29" s="86"/>
      <c r="C29" s="86">
        <v>4210</v>
      </c>
      <c r="D29" s="23" t="s">
        <v>34</v>
      </c>
      <c r="E29" s="34">
        <v>32000</v>
      </c>
      <c r="F29" s="34"/>
      <c r="G29" s="34"/>
      <c r="H29" s="34">
        <v>32000</v>
      </c>
    </row>
    <row r="30" spans="2:8" ht="6.75" customHeight="1">
      <c r="B30" s="84"/>
      <c r="C30" s="84"/>
      <c r="D30" s="23"/>
      <c r="E30" s="34"/>
      <c r="F30" s="34"/>
      <c r="G30" s="34"/>
      <c r="H30" s="34"/>
    </row>
    <row r="31" spans="2:8" ht="45" customHeight="1">
      <c r="B31" s="85"/>
      <c r="C31" s="85"/>
      <c r="D31" s="20" t="s">
        <v>35</v>
      </c>
      <c r="E31" s="37"/>
      <c r="F31" s="37"/>
      <c r="G31" s="37"/>
      <c r="H31" s="37"/>
    </row>
    <row r="32" spans="2:8" ht="41.25" customHeight="1">
      <c r="B32" s="24"/>
      <c r="C32" s="22">
        <v>4270</v>
      </c>
      <c r="D32" s="20" t="s">
        <v>36</v>
      </c>
      <c r="E32" s="37">
        <v>12000</v>
      </c>
      <c r="F32" s="37"/>
      <c r="G32" s="37"/>
      <c r="H32" s="37">
        <v>12000</v>
      </c>
    </row>
    <row r="33" spans="2:8" ht="30" customHeight="1">
      <c r="B33" s="24"/>
      <c r="C33" s="22">
        <v>4300</v>
      </c>
      <c r="D33" s="20" t="s">
        <v>37</v>
      </c>
      <c r="E33" s="37">
        <v>6000</v>
      </c>
      <c r="F33" s="37"/>
      <c r="G33" s="37"/>
      <c r="H33" s="37">
        <v>6000</v>
      </c>
    </row>
    <row r="34" spans="2:8" ht="55.5" customHeight="1">
      <c r="B34" s="24"/>
      <c r="C34" s="22">
        <v>6110</v>
      </c>
      <c r="D34" s="20" t="s">
        <v>45</v>
      </c>
      <c r="E34" s="37"/>
      <c r="F34" s="37">
        <v>20000</v>
      </c>
      <c r="G34" s="37"/>
      <c r="H34" s="37">
        <f>SUM(E34:F34)</f>
        <v>20000</v>
      </c>
    </row>
    <row r="35" spans="2:8" ht="55.5" customHeight="1">
      <c r="B35" s="24"/>
      <c r="C35" s="22">
        <v>6120</v>
      </c>
      <c r="D35" s="20" t="s">
        <v>38</v>
      </c>
      <c r="E35" s="37">
        <v>163000</v>
      </c>
      <c r="F35" s="37"/>
      <c r="G35" s="37"/>
      <c r="H35" s="37">
        <v>163000</v>
      </c>
    </row>
    <row r="36" spans="2:8" ht="50.25" customHeight="1">
      <c r="B36" s="86"/>
      <c r="C36" s="87" t="s">
        <v>39</v>
      </c>
      <c r="D36" s="88"/>
      <c r="E36" s="91">
        <v>0</v>
      </c>
      <c r="F36" s="91">
        <v>0</v>
      </c>
      <c r="G36" s="91">
        <v>0</v>
      </c>
      <c r="H36" s="91">
        <v>0</v>
      </c>
    </row>
    <row r="37" spans="2:8" ht="12.75">
      <c r="B37" s="85"/>
      <c r="C37" s="89"/>
      <c r="D37" s="90"/>
      <c r="E37" s="71"/>
      <c r="F37" s="71"/>
      <c r="G37" s="71"/>
      <c r="H37" s="71"/>
    </row>
    <row r="38" ht="15.75">
      <c r="B38" s="18"/>
    </row>
  </sheetData>
  <mergeCells count="20">
    <mergeCell ref="H16:H17"/>
    <mergeCell ref="H36:H37"/>
    <mergeCell ref="F16:F17"/>
    <mergeCell ref="F36:F37"/>
    <mergeCell ref="G16:G17"/>
    <mergeCell ref="G36:G37"/>
    <mergeCell ref="B36:B37"/>
    <mergeCell ref="C36:D37"/>
    <mergeCell ref="E36:E37"/>
    <mergeCell ref="C27:C28"/>
    <mergeCell ref="B20:B23"/>
    <mergeCell ref="B27:B28"/>
    <mergeCell ref="B29:B31"/>
    <mergeCell ref="C29:C31"/>
    <mergeCell ref="B16:B17"/>
    <mergeCell ref="C16:D17"/>
    <mergeCell ref="E16:E17"/>
    <mergeCell ref="C7:G7"/>
    <mergeCell ref="C8:G8"/>
    <mergeCell ref="C9:G9"/>
  </mergeCells>
  <printOptions horizontalCentered="1"/>
  <pageMargins left="0.5905511811023623" right="0.1968503937007874" top="0.5905511811023623" bottom="0.7874015748031497" header="0.5118110236220472" footer="0.5118110236220472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6"/>
  <sheetViews>
    <sheetView workbookViewId="0" topLeftCell="B33">
      <selection activeCell="E39" sqref="E39"/>
    </sheetView>
  </sheetViews>
  <sheetFormatPr defaultColWidth="9.00390625" defaultRowHeight="12.75"/>
  <cols>
    <col min="2" max="2" width="3.875" style="0" customWidth="1"/>
    <col min="3" max="3" width="9.00390625" style="0" customWidth="1"/>
    <col min="4" max="4" width="27.75390625" style="0" customWidth="1"/>
    <col min="5" max="5" width="5.875" style="0" customWidth="1"/>
    <col min="6" max="6" width="11.375" style="0" customWidth="1"/>
    <col min="7" max="7" width="12.375" style="0" customWidth="1"/>
    <col min="8" max="8" width="11.375" style="0" customWidth="1"/>
    <col min="9" max="9" width="12.625" style="0" customWidth="1"/>
  </cols>
  <sheetData>
    <row r="2" spans="2:8" ht="15">
      <c r="B2" s="41"/>
      <c r="H2" s="41" t="s">
        <v>81</v>
      </c>
    </row>
    <row r="3" spans="2:8" ht="15">
      <c r="B3" s="41"/>
      <c r="H3" s="41" t="s">
        <v>55</v>
      </c>
    </row>
    <row r="4" spans="2:8" ht="15">
      <c r="B4" s="41"/>
      <c r="H4" s="41" t="s">
        <v>6</v>
      </c>
    </row>
    <row r="5" spans="2:8" ht="15">
      <c r="B5" s="41"/>
      <c r="H5" s="41" t="s">
        <v>56</v>
      </c>
    </row>
    <row r="6" ht="20.25">
      <c r="B6" s="42"/>
    </row>
    <row r="7" spans="2:9" ht="15.75">
      <c r="B7" s="96" t="s">
        <v>57</v>
      </c>
      <c r="C7" s="97"/>
      <c r="D7" s="97"/>
      <c r="E7" s="97"/>
      <c r="F7" s="97"/>
      <c r="G7" s="97"/>
      <c r="H7" s="97"/>
      <c r="I7" s="97"/>
    </row>
    <row r="8" ht="15">
      <c r="B8" s="43"/>
    </row>
    <row r="9" ht="15">
      <c r="B9" s="41" t="s">
        <v>58</v>
      </c>
    </row>
    <row r="10" ht="15">
      <c r="B10" s="41" t="s">
        <v>59</v>
      </c>
    </row>
    <row r="11" ht="15">
      <c r="B11" s="41"/>
    </row>
    <row r="12" spans="2:9" ht="28.5" customHeight="1">
      <c r="B12" s="44" t="s">
        <v>0</v>
      </c>
      <c r="C12" s="44" t="s">
        <v>21</v>
      </c>
      <c r="D12" s="117" t="s">
        <v>22</v>
      </c>
      <c r="E12" s="118"/>
      <c r="F12" s="46" t="s">
        <v>8</v>
      </c>
      <c r="G12" s="46" t="s">
        <v>17</v>
      </c>
      <c r="H12" s="47" t="s">
        <v>18</v>
      </c>
      <c r="I12" s="46" t="s">
        <v>60</v>
      </c>
    </row>
    <row r="13" spans="2:9" s="51" customFormat="1" ht="27.75" customHeight="1">
      <c r="B13" s="48" t="s">
        <v>23</v>
      </c>
      <c r="C13" s="70" t="s">
        <v>61</v>
      </c>
      <c r="D13" s="92"/>
      <c r="E13" s="93"/>
      <c r="F13" s="49">
        <v>102092</v>
      </c>
      <c r="G13" s="49">
        <v>104926</v>
      </c>
      <c r="H13" s="50"/>
      <c r="I13" s="49">
        <f>SUM(F13:H13)</f>
        <v>207018</v>
      </c>
    </row>
    <row r="14" spans="2:9" s="51" customFormat="1" ht="12.75">
      <c r="B14" s="107" t="s">
        <v>25</v>
      </c>
      <c r="C14" s="52"/>
      <c r="D14" s="94" t="s">
        <v>26</v>
      </c>
      <c r="E14" s="95"/>
      <c r="F14" s="49">
        <f>SUM(F15)</f>
        <v>170000</v>
      </c>
      <c r="G14" s="49"/>
      <c r="H14" s="49"/>
      <c r="I14" s="49">
        <f>SUM(I15)</f>
        <v>170000</v>
      </c>
    </row>
    <row r="15" spans="2:9" s="55" customFormat="1" ht="18.75" customHeight="1">
      <c r="B15" s="108"/>
      <c r="C15" s="98" t="s">
        <v>43</v>
      </c>
      <c r="D15" s="63" t="s">
        <v>63</v>
      </c>
      <c r="E15" s="64"/>
      <c r="F15" s="110">
        <v>170000</v>
      </c>
      <c r="G15" s="115"/>
      <c r="H15" s="115"/>
      <c r="I15" s="110">
        <f>SUM(F15:H16)</f>
        <v>170000</v>
      </c>
    </row>
    <row r="16" spans="2:9" s="55" customFormat="1" ht="76.5" customHeight="1">
      <c r="B16" s="109"/>
      <c r="C16" s="106"/>
      <c r="D16" s="65" t="s">
        <v>64</v>
      </c>
      <c r="E16" s="56"/>
      <c r="F16" s="111"/>
      <c r="G16" s="116"/>
      <c r="H16" s="116"/>
      <c r="I16" s="111"/>
    </row>
    <row r="17" spans="2:9" s="51" customFormat="1" ht="12.75">
      <c r="B17" s="100" t="s">
        <v>30</v>
      </c>
      <c r="C17" s="52"/>
      <c r="D17" s="94" t="s">
        <v>31</v>
      </c>
      <c r="E17" s="95"/>
      <c r="F17" s="58">
        <f>SUM(F21:F34,F19,F18)</f>
        <v>270524</v>
      </c>
      <c r="G17" s="58">
        <f>SUM(G21:G34,G19,G18)</f>
        <v>181780</v>
      </c>
      <c r="H17" s="58">
        <f>SUM(H21:H34,H19,H18)</f>
        <v>91500</v>
      </c>
      <c r="I17" s="58">
        <f>SUM(I21:I34,I19,I18)</f>
        <v>360804</v>
      </c>
    </row>
    <row r="18" spans="2:9" s="51" customFormat="1" ht="12.75">
      <c r="B18" s="101"/>
      <c r="C18" s="103">
        <v>4210</v>
      </c>
      <c r="D18" s="66" t="s">
        <v>65</v>
      </c>
      <c r="E18" s="60">
        <v>3000</v>
      </c>
      <c r="F18" s="57"/>
      <c r="G18" s="57"/>
      <c r="H18" s="57"/>
      <c r="I18" s="57"/>
    </row>
    <row r="19" spans="2:9" s="51" customFormat="1" ht="12.75">
      <c r="B19" s="101"/>
      <c r="C19" s="104"/>
      <c r="D19" s="67" t="s">
        <v>66</v>
      </c>
      <c r="E19" s="53">
        <v>2000</v>
      </c>
      <c r="F19" s="57">
        <v>5000</v>
      </c>
      <c r="G19" s="57"/>
      <c r="H19" s="57"/>
      <c r="I19" s="57">
        <f>SUM(F19:H19)</f>
        <v>5000</v>
      </c>
    </row>
    <row r="20" spans="2:9" s="51" customFormat="1" ht="2.25" customHeight="1">
      <c r="B20" s="101"/>
      <c r="C20" s="105"/>
      <c r="D20" s="54"/>
      <c r="E20" s="54"/>
      <c r="F20" s="59"/>
      <c r="G20" s="59"/>
      <c r="H20" s="59"/>
      <c r="I20" s="59"/>
    </row>
    <row r="21" spans="2:9" s="51" customFormat="1" ht="38.25">
      <c r="B21" s="101"/>
      <c r="C21" s="98">
        <v>4300</v>
      </c>
      <c r="D21" s="66" t="s">
        <v>67</v>
      </c>
      <c r="E21" s="57">
        <v>81524</v>
      </c>
      <c r="F21" s="112">
        <v>244524</v>
      </c>
      <c r="G21" s="112">
        <v>72780</v>
      </c>
      <c r="H21" s="112">
        <v>91500</v>
      </c>
      <c r="I21" s="112">
        <f>SUM(F21,G21)-H21</f>
        <v>225804</v>
      </c>
    </row>
    <row r="22" spans="2:9" s="51" customFormat="1" ht="38.25">
      <c r="B22" s="101"/>
      <c r="C22" s="99"/>
      <c r="D22" s="67" t="s">
        <v>68</v>
      </c>
      <c r="E22" s="57">
        <v>13500</v>
      </c>
      <c r="F22" s="122"/>
      <c r="G22" s="113"/>
      <c r="H22" s="113"/>
      <c r="I22" s="113"/>
    </row>
    <row r="23" spans="2:9" s="51" customFormat="1" ht="65.25" customHeight="1">
      <c r="B23" s="101"/>
      <c r="C23" s="99"/>
      <c r="D23" s="67" t="s">
        <v>83</v>
      </c>
      <c r="E23" s="57"/>
      <c r="F23" s="122"/>
      <c r="G23" s="113"/>
      <c r="H23" s="113"/>
      <c r="I23" s="113"/>
    </row>
    <row r="24" spans="2:9" s="51" customFormat="1" ht="25.5">
      <c r="B24" s="101"/>
      <c r="C24" s="99"/>
      <c r="D24" s="67" t="s">
        <v>69</v>
      </c>
      <c r="E24" s="57">
        <v>10000</v>
      </c>
      <c r="F24" s="122"/>
      <c r="G24" s="113"/>
      <c r="H24" s="113"/>
      <c r="I24" s="113"/>
    </row>
    <row r="25" spans="2:9" s="51" customFormat="1" ht="38.25">
      <c r="B25" s="101"/>
      <c r="C25" s="99"/>
      <c r="D25" s="67" t="s">
        <v>70</v>
      </c>
      <c r="E25" s="57">
        <v>5000</v>
      </c>
      <c r="F25" s="122"/>
      <c r="G25" s="113"/>
      <c r="H25" s="113"/>
      <c r="I25" s="113"/>
    </row>
    <row r="26" spans="2:9" s="51" customFormat="1" ht="25.5">
      <c r="B26" s="101"/>
      <c r="C26" s="99"/>
      <c r="D26" s="67" t="s">
        <v>71</v>
      </c>
      <c r="E26" s="57">
        <v>3000</v>
      </c>
      <c r="F26" s="122"/>
      <c r="G26" s="113"/>
      <c r="H26" s="113"/>
      <c r="I26" s="113"/>
    </row>
    <row r="27" spans="2:9" s="51" customFormat="1" ht="38.25" customHeight="1">
      <c r="B27" s="101"/>
      <c r="C27" s="99"/>
      <c r="D27" s="67" t="s">
        <v>72</v>
      </c>
      <c r="E27" s="57">
        <v>10000</v>
      </c>
      <c r="F27" s="122"/>
      <c r="G27" s="113"/>
      <c r="H27" s="113"/>
      <c r="I27" s="113"/>
    </row>
    <row r="28" spans="2:9" s="51" customFormat="1" ht="38.25">
      <c r="B28" s="101"/>
      <c r="C28" s="99"/>
      <c r="D28" s="67" t="s">
        <v>73</v>
      </c>
      <c r="E28" s="57">
        <v>21500</v>
      </c>
      <c r="F28" s="122"/>
      <c r="G28" s="113"/>
      <c r="H28" s="113"/>
      <c r="I28" s="113"/>
    </row>
    <row r="29" spans="2:9" s="51" customFormat="1" ht="75.75" customHeight="1">
      <c r="B29" s="101"/>
      <c r="C29" s="99"/>
      <c r="D29" s="67" t="s">
        <v>74</v>
      </c>
      <c r="E29" s="57">
        <v>70000</v>
      </c>
      <c r="F29" s="122"/>
      <c r="G29" s="113"/>
      <c r="H29" s="113"/>
      <c r="I29" s="113"/>
    </row>
    <row r="30" spans="2:9" s="51" customFormat="1" ht="12.75">
      <c r="B30" s="101"/>
      <c r="C30" s="99"/>
      <c r="D30" s="67" t="s">
        <v>75</v>
      </c>
      <c r="E30" s="57">
        <v>20000</v>
      </c>
      <c r="F30" s="122"/>
      <c r="G30" s="113"/>
      <c r="H30" s="113"/>
      <c r="I30" s="113"/>
    </row>
    <row r="31" spans="2:9" s="51" customFormat="1" ht="51">
      <c r="B31" s="101"/>
      <c r="C31" s="106"/>
      <c r="D31" s="68" t="s">
        <v>76</v>
      </c>
      <c r="E31" s="59">
        <v>10000</v>
      </c>
      <c r="F31" s="123"/>
      <c r="G31" s="114"/>
      <c r="H31" s="114"/>
      <c r="I31" s="114"/>
    </row>
    <row r="32" spans="2:9" s="51" customFormat="1" ht="25.5">
      <c r="B32" s="101"/>
      <c r="C32" s="98">
        <v>6120</v>
      </c>
      <c r="D32" s="66" t="s">
        <v>77</v>
      </c>
      <c r="E32" s="61">
        <v>21000</v>
      </c>
      <c r="F32" s="112">
        <v>21000</v>
      </c>
      <c r="G32" s="112">
        <v>109000</v>
      </c>
      <c r="H32" s="119"/>
      <c r="I32" s="112">
        <f>SUM(F32:G32)-H32</f>
        <v>130000</v>
      </c>
    </row>
    <row r="33" spans="2:9" s="51" customFormat="1" ht="12.75">
      <c r="B33" s="101"/>
      <c r="C33" s="99"/>
      <c r="D33" s="69" t="s">
        <v>78</v>
      </c>
      <c r="E33" s="62"/>
      <c r="F33" s="113"/>
      <c r="G33" s="113"/>
      <c r="H33" s="120"/>
      <c r="I33" s="113"/>
    </row>
    <row r="34" spans="2:9" s="51" customFormat="1" ht="63.75">
      <c r="B34" s="102"/>
      <c r="C34" s="73"/>
      <c r="D34" s="68" t="s">
        <v>82</v>
      </c>
      <c r="E34" s="59"/>
      <c r="F34" s="114"/>
      <c r="G34" s="114"/>
      <c r="H34" s="121"/>
      <c r="I34" s="114"/>
    </row>
    <row r="35" spans="2:9" s="51" customFormat="1" ht="28.5" customHeight="1">
      <c r="B35" s="45" t="s">
        <v>79</v>
      </c>
      <c r="C35" s="70" t="s">
        <v>80</v>
      </c>
      <c r="D35" s="92"/>
      <c r="E35" s="93"/>
      <c r="F35" s="58">
        <v>1568</v>
      </c>
      <c r="G35" s="58">
        <v>14646</v>
      </c>
      <c r="H35" s="58" t="s">
        <v>62</v>
      </c>
      <c r="I35" s="58">
        <f>SUM(F35:G35)</f>
        <v>16214</v>
      </c>
    </row>
    <row r="36" ht="15">
      <c r="B36" s="41"/>
    </row>
  </sheetData>
  <mergeCells count="24">
    <mergeCell ref="C35:E35"/>
    <mergeCell ref="D12:E12"/>
    <mergeCell ref="I21:I31"/>
    <mergeCell ref="F32:F34"/>
    <mergeCell ref="G32:G34"/>
    <mergeCell ref="H32:H34"/>
    <mergeCell ref="I32:I34"/>
    <mergeCell ref="D17:E17"/>
    <mergeCell ref="F21:F31"/>
    <mergeCell ref="G21:G31"/>
    <mergeCell ref="H21:H31"/>
    <mergeCell ref="G15:G16"/>
    <mergeCell ref="H15:H16"/>
    <mergeCell ref="I15:I16"/>
    <mergeCell ref="C13:E13"/>
    <mergeCell ref="D14:E14"/>
    <mergeCell ref="B7:I7"/>
    <mergeCell ref="C32:C34"/>
    <mergeCell ref="B17:B34"/>
    <mergeCell ref="C18:C20"/>
    <mergeCell ref="C21:C31"/>
    <mergeCell ref="B14:B16"/>
    <mergeCell ref="C15:C16"/>
    <mergeCell ref="F15:F16"/>
  </mergeCells>
  <printOptions horizontalCentered="1"/>
  <pageMargins left="0.7874015748031497" right="0.3937007874015748" top="0.1968503937007874" bottom="0.1968503937007874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Grażyna Urbanek</cp:lastModifiedBy>
  <cp:lastPrinted>2004-05-05T09:06:20Z</cp:lastPrinted>
  <dcterms:created xsi:type="dcterms:W3CDTF">2003-05-13T07:58:22Z</dcterms:created>
  <dcterms:modified xsi:type="dcterms:W3CDTF">2004-05-05T09:07:41Z</dcterms:modified>
  <cp:category/>
  <cp:version/>
  <cp:contentType/>
  <cp:contentStatus/>
</cp:coreProperties>
</file>