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'dochody'!$10:$10</definedName>
  </definedNames>
  <calcPr fullCalcOnLoad="1"/>
</workbook>
</file>

<file path=xl/sharedStrings.xml><?xml version="1.0" encoding="utf-8"?>
<sst xmlns="http://schemas.openxmlformats.org/spreadsheetml/2006/main" count="173" uniqueCount="107">
  <si>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</si>
  <si>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</si>
  <si>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</si>
  <si>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</si>
  <si>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</si>
  <si>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</si>
  <si>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</si>
  <si>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</si>
  <si>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</si>
  <si>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</si>
  <si>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</si>
  <si>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</si>
  <si>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</si>
  <si>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</si>
  <si>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</si>
  <si>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</si>
  <si>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</si>
  <si>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</si>
  <si>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</si>
  <si>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</si>
  <si>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</si>
  <si>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</si>
  <si>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</si>
  <si>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</si>
  <si>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</si>
  <si>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</si>
  <si>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</si>
  <si>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</si>
  <si>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</si>
  <si>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</si>
  <si>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</si>
  <si>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</si>
  <si>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</si>
  <si>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</si>
  <si>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</si>
  <si>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</si>
  <si>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</si>
  <si>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</si>
  <si>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</si>
  <si>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</si>
  <si>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</si>
  <si>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</si>
  <si>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</si>
  <si>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</si>
  <si>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</si>
  <si>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</si>
  <si>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</si>
  <si>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</si>
  <si>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</si>
  <si>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</si>
  <si>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</si>
  <si>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Rodziny zastępcze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</si>
  <si>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</si>
  <si>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</si>
  <si>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</si>
  <si>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</si>
  <si>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</si>
  <si>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</si>
  <si>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</si>
  <si>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Szkoły zawodowe</t>
  </si>
  <si>
    <t>Wpływy z opłat za zarząd, użytkowanie i użytkowanie wieczyste nieruchomości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</si>
  <si>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</si>
  <si>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</si>
  <si>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</si>
  <si>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</si>
  <si>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</si>
  <si>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</si>
  <si>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</si>
  <si>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Prace geodezyjno - urządzeniowe na potrzeby rolnictwa</t>
  </si>
  <si>
    <t>01017</t>
  </si>
  <si>
    <t>Ochrona roślin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</si>
  <si>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</si>
  <si>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</si>
  <si>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</si>
  <si>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</si>
  <si>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</si>
  <si>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</si>
  <si>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</si>
  <si>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</si>
  <si>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</si>
  <si>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</si>
  <si>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</si>
  <si>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</si>
  <si>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</si>
  <si>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</si>
  <si>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</si>
  <si>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</si>
  <si>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Podatek dochodowy od osób prawnych</t>
  </si>
  <si>
    <t>0770</t>
  </si>
  <si>
    <t>Obrona cywilna</t>
  </si>
  <si>
    <t>0020</t>
  </si>
  <si>
    <t>Dochody jednostek samorzadu terytorialnego związane z realizacja zadań z zakresu administracji rządowej oraz innych zadań zleconych ustawami</t>
  </si>
  <si>
    <t>wlasne</t>
  </si>
  <si>
    <t>podatek od osob prawnych</t>
  </si>
  <si>
    <t>podatek od osób fizycznych</t>
  </si>
  <si>
    <t>Dotacja celowe otrzymane z powiatu na zadania bieżące realizowane na podstawie porozumień (umów) między jednostkami samorządu terytorialnego</t>
  </si>
  <si>
    <t>Dotacje porozumienia</t>
  </si>
  <si>
    <t>Dochody od osób prawnych, od osób fizycznych i od innych jednostek nie posiadających osobowości prawnej oraz wydatki związane z  ich poborem</t>
  </si>
  <si>
    <t>Zespoły do spraw orzekania o  niepełnosprawności</t>
  </si>
  <si>
    <t>Poradnie psychologiczno-pedagogiczne w tym poradnie specjalistyczne</t>
  </si>
  <si>
    <t xml:space="preserve">Załącznik Nr 1 do </t>
  </si>
  <si>
    <t>0870</t>
  </si>
  <si>
    <t>Wpływy ze sprzedaży składników majatkowych</t>
  </si>
  <si>
    <t>Wpłaty z tytułu odpłatnego nabycia prawa oraz prawa użytkowania wieczystego nieruchomości</t>
  </si>
  <si>
    <t>Dotacje celowe otrzymane z gminy na inwestycje  i zakupy inwestycyjne realizowane na podstawie porozumień(umów) między jednostkami samorządu terytorialnego</t>
  </si>
  <si>
    <t>Uchwały Nr 155/328/2006</t>
  </si>
  <si>
    <t>z dnia 11 stycznia 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</si>
</sst>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0" fillId="0" borderId="4" xfId="0" applyBorder="1" applyAlignment="1" quotePrefix="1">
      <alignment horizontal="center" vertical="top"/>
    </xf>
    <xf numFmtId="3" fontId="0" fillId="4" borderId="0" xfId="0" applyNumberFormat="1" applyFill="1" applyAlignment="1">
      <alignment/>
    </xf>
    <xf numFmtId="0" fontId="0" fillId="0" borderId="1" xfId="0" applyBorder="1" applyAlignment="1" quotePrefix="1">
      <alignment horizontal="center" vertical="top"/>
    </xf>
    <xf numFmtId="0" fontId="0" fillId="0" borderId="6" xfId="0" applyBorder="1" applyAlignment="1">
      <alignment/>
    </xf>
    <xf numFmtId="3" fontId="0" fillId="2" borderId="7" xfId="0" applyNumberFormat="1" applyFill="1" applyBorder="1" applyAlignment="1">
      <alignment/>
    </xf>
    <xf numFmtId="0" fontId="0" fillId="0" borderId="8" xfId="0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quotePrefix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wrapText="1"/>
    </xf>
    <xf numFmtId="0" fontId="0" fillId="0" borderId="3" xfId="0" applyBorder="1" applyAlignment="1" quotePrefix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0" borderId="9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workbookViewId="0" topLeftCell="A1">
      <selection activeCell="A1" sqref="A1:F118"/>
    </sheetView>
  </sheetViews>
  <sheetFormatPr defaultColWidth="9.00390625" defaultRowHeight="12.75" outlineLevelRow="1"/>
  <cols>
    <col min="1" max="1" width="7.375" style="5" customWidth="1"/>
    <col min="2" max="2" width="9.125" style="6" customWidth="1"/>
    <col min="3" max="3" width="6.75390625" style="6" customWidth="1"/>
    <col min="4" max="4" width="39.25390625" style="8" customWidth="1"/>
    <col min="5" max="5" width="13.00390625" style="3" customWidth="1"/>
    <col min="7" max="7" width="10.125" style="0" bestFit="1" customWidth="1"/>
    <col min="11" max="11" width="10.125" style="0" bestFit="1" customWidth="1"/>
    <col min="12" max="12" width="13.375" style="0" customWidth="1"/>
    <col min="13" max="13" width="12.75390625" style="0" customWidth="1"/>
    <col min="14" max="14" width="13.875" style="0" customWidth="1"/>
    <col min="15" max="15" width="10.125" style="0" customWidth="1"/>
    <col min="16" max="16" width="11.875" style="0" customWidth="1"/>
    <col min="18" max="18" width="13.125" style="0" customWidth="1"/>
  </cols>
  <sheetData>
    <row r="1" spans="4:6" ht="12.75">
      <c r="D1" s="7"/>
      <c r="E1" s="72" t="s">
        <v>100</v>
      </c>
      <c r="F1" s="72"/>
    </row>
    <row r="2" spans="4:6" ht="12.75">
      <c r="D2" s="7"/>
      <c r="E2" s="72" t="s">
        <v>105</v>
      </c>
      <c r="F2" s="72"/>
    </row>
    <row r="3" spans="4:6" ht="12.75">
      <c r="D3" s="7"/>
      <c r="E3" s="72" t="s">
        <v>1</v>
      </c>
      <c r="F3" s="72"/>
    </row>
    <row r="4" spans="5:6" ht="12.75">
      <c r="E4" s="73" t="s">
        <v>106</v>
      </c>
      <c r="F4" s="73"/>
    </row>
    <row r="5" spans="5:6" ht="12.75">
      <c r="E5" s="9"/>
      <c r="F5" s="9"/>
    </row>
    <row r="7" spans="1:5" ht="15.75">
      <c r="A7" s="70" t="s">
        <v>2</v>
      </c>
      <c r="B7" s="70"/>
      <c r="C7" s="70"/>
      <c r="D7" s="70"/>
      <c r="E7" s="70"/>
    </row>
    <row r="8" spans="1:5" ht="15.75">
      <c r="A8" s="63"/>
      <c r="B8" s="63"/>
      <c r="C8" s="63"/>
      <c r="D8" s="63"/>
      <c r="E8" s="63"/>
    </row>
    <row r="9" spans="1:4" ht="12.75" customHeight="1">
      <c r="A9" s="35"/>
      <c r="C9" s="71"/>
      <c r="D9" s="71"/>
    </row>
    <row r="10" spans="1:6" ht="12.75">
      <c r="A10" s="10" t="s">
        <v>3</v>
      </c>
      <c r="B10" s="10" t="s">
        <v>4</v>
      </c>
      <c r="C10" s="10" t="s">
        <v>5</v>
      </c>
      <c r="D10" s="11" t="s">
        <v>0</v>
      </c>
      <c r="E10" s="12" t="s">
        <v>6</v>
      </c>
      <c r="F10" s="8"/>
    </row>
    <row r="11" spans="1:5" ht="12.75">
      <c r="A11" s="27" t="s">
        <v>7</v>
      </c>
      <c r="B11" s="20"/>
      <c r="C11" s="20"/>
      <c r="D11" s="21" t="s">
        <v>8</v>
      </c>
      <c r="E11" s="2">
        <f>E12+E14</f>
        <v>58800</v>
      </c>
    </row>
    <row r="12" spans="1:5" ht="25.5">
      <c r="A12" s="13"/>
      <c r="B12" s="48" t="s">
        <v>9</v>
      </c>
      <c r="C12" s="26"/>
      <c r="D12" s="29" t="s">
        <v>68</v>
      </c>
      <c r="E12" s="1">
        <f>SUM(E13)</f>
        <v>53800</v>
      </c>
    </row>
    <row r="13" spans="1:5" ht="51">
      <c r="A13" s="13"/>
      <c r="B13" s="26"/>
      <c r="C13" s="26">
        <v>2110</v>
      </c>
      <c r="D13" s="29" t="s">
        <v>62</v>
      </c>
      <c r="E13" s="1">
        <v>53800</v>
      </c>
    </row>
    <row r="14" spans="1:5" ht="12.75">
      <c r="A14" s="13"/>
      <c r="B14" s="48" t="s">
        <v>69</v>
      </c>
      <c r="C14" s="26"/>
      <c r="D14" s="29" t="s">
        <v>70</v>
      </c>
      <c r="E14" s="1">
        <f>SUM(E15:E15)</f>
        <v>5000</v>
      </c>
    </row>
    <row r="15" spans="1:5" ht="51">
      <c r="A15" s="13"/>
      <c r="B15" s="26"/>
      <c r="C15" s="26">
        <v>2120</v>
      </c>
      <c r="D15" s="29" t="s">
        <v>25</v>
      </c>
      <c r="E15" s="1">
        <v>5000</v>
      </c>
    </row>
    <row r="16" spans="1:5" ht="12.75" hidden="1">
      <c r="A16" s="27" t="s">
        <v>10</v>
      </c>
      <c r="B16" s="20"/>
      <c r="C16" s="20"/>
      <c r="D16" s="21" t="s">
        <v>11</v>
      </c>
      <c r="E16" s="2">
        <f>E17</f>
        <v>0</v>
      </c>
    </row>
    <row r="17" spans="1:5" ht="12.75" hidden="1">
      <c r="A17" s="13"/>
      <c r="B17" s="48" t="s">
        <v>12</v>
      </c>
      <c r="C17" s="26"/>
      <c r="D17" s="29" t="s">
        <v>13</v>
      </c>
      <c r="E17" s="1">
        <f>E18</f>
        <v>0</v>
      </c>
    </row>
    <row r="18" spans="1:5" ht="51" hidden="1">
      <c r="A18" s="13"/>
      <c r="B18" s="26"/>
      <c r="C18" s="26">
        <v>2110</v>
      </c>
      <c r="D18" s="29" t="s">
        <v>62</v>
      </c>
      <c r="E18" s="1"/>
    </row>
    <row r="19" spans="1:5" ht="21" customHeight="1">
      <c r="A19" s="10">
        <v>600</v>
      </c>
      <c r="B19" s="20"/>
      <c r="C19" s="20"/>
      <c r="D19" s="21" t="s">
        <v>14</v>
      </c>
      <c r="E19" s="2">
        <f>SUM(E20)</f>
        <v>205000</v>
      </c>
    </row>
    <row r="20" spans="1:5" ht="12.75">
      <c r="A20" s="13"/>
      <c r="B20" s="26">
        <v>60014</v>
      </c>
      <c r="C20" s="26"/>
      <c r="D20" s="29" t="s">
        <v>15</v>
      </c>
      <c r="E20" s="1">
        <f>SUM(E21:E23)</f>
        <v>205000</v>
      </c>
    </row>
    <row r="21" spans="1:5" ht="63" customHeight="1">
      <c r="A21" s="13"/>
      <c r="B21" s="57"/>
      <c r="C21" s="26">
        <v>6610</v>
      </c>
      <c r="D21" s="29" t="s">
        <v>104</v>
      </c>
      <c r="E21" s="1">
        <v>200000</v>
      </c>
    </row>
    <row r="22" spans="1:5" ht="16.5" customHeight="1">
      <c r="A22" s="13"/>
      <c r="B22" s="57"/>
      <c r="C22" s="68" t="s">
        <v>74</v>
      </c>
      <c r="D22" s="29" t="s">
        <v>28</v>
      </c>
      <c r="E22" s="1">
        <v>3000</v>
      </c>
    </row>
    <row r="23" spans="1:5" ht="25.5">
      <c r="A23" s="13"/>
      <c r="B23" s="34"/>
      <c r="C23" s="48" t="s">
        <v>101</v>
      </c>
      <c r="D23" s="29" t="s">
        <v>102</v>
      </c>
      <c r="E23" s="1">
        <v>2000</v>
      </c>
    </row>
    <row r="24" spans="1:5" ht="12.75">
      <c r="A24" s="10">
        <v>700</v>
      </c>
      <c r="B24" s="20"/>
      <c r="C24" s="20"/>
      <c r="D24" s="21" t="s">
        <v>17</v>
      </c>
      <c r="E24" s="2">
        <f>E25</f>
        <v>542600</v>
      </c>
    </row>
    <row r="25" spans="1:5" ht="12.75">
      <c r="A25" s="13"/>
      <c r="B25" s="26">
        <v>70005</v>
      </c>
      <c r="C25" s="26"/>
      <c r="D25" s="29" t="s">
        <v>18</v>
      </c>
      <c r="E25" s="1">
        <f>E27+E26</f>
        <v>542600</v>
      </c>
    </row>
    <row r="26" spans="1:5" ht="38.25">
      <c r="A26" s="13"/>
      <c r="B26" s="15"/>
      <c r="C26" s="48" t="s">
        <v>88</v>
      </c>
      <c r="D26" s="29" t="s">
        <v>103</v>
      </c>
      <c r="E26" s="1">
        <f>225600+307000</f>
        <v>532600</v>
      </c>
    </row>
    <row r="27" spans="1:5" ht="51">
      <c r="A27" s="13"/>
      <c r="B27" s="15"/>
      <c r="C27" s="26">
        <v>2110</v>
      </c>
      <c r="D27" s="29" t="s">
        <v>62</v>
      </c>
      <c r="E27" s="1">
        <v>10000</v>
      </c>
    </row>
    <row r="28" spans="1:5" ht="12.75">
      <c r="A28" s="10">
        <v>710</v>
      </c>
      <c r="B28" s="20"/>
      <c r="C28" s="20"/>
      <c r="D28" s="21" t="s">
        <v>19</v>
      </c>
      <c r="E28" s="2">
        <f>E29+E31+E33</f>
        <v>298100</v>
      </c>
    </row>
    <row r="29" spans="1:5" ht="25.5">
      <c r="A29" s="13"/>
      <c r="B29" s="26">
        <v>71013</v>
      </c>
      <c r="C29" s="26"/>
      <c r="D29" s="29" t="s">
        <v>20</v>
      </c>
      <c r="E29" s="1">
        <f>E30</f>
        <v>89100</v>
      </c>
    </row>
    <row r="30" spans="1:5" ht="51">
      <c r="A30" s="13"/>
      <c r="B30" s="26"/>
      <c r="C30" s="26">
        <v>2110</v>
      </c>
      <c r="D30" s="29" t="s">
        <v>62</v>
      </c>
      <c r="E30" s="1">
        <v>89100</v>
      </c>
    </row>
    <row r="31" spans="1:5" ht="12.75">
      <c r="A31" s="13"/>
      <c r="B31" s="26">
        <v>71014</v>
      </c>
      <c r="C31" s="26"/>
      <c r="D31" s="29" t="s">
        <v>21</v>
      </c>
      <c r="E31" s="1">
        <f>E32</f>
        <v>2000</v>
      </c>
    </row>
    <row r="32" spans="1:5" ht="51">
      <c r="A32" s="13"/>
      <c r="B32" s="26"/>
      <c r="C32" s="26">
        <v>2110</v>
      </c>
      <c r="D32" s="29" t="s">
        <v>62</v>
      </c>
      <c r="E32" s="1">
        <v>2000</v>
      </c>
    </row>
    <row r="33" spans="1:5" ht="12.75">
      <c r="A33" s="13"/>
      <c r="B33" s="26">
        <v>71015</v>
      </c>
      <c r="C33" s="26"/>
      <c r="D33" s="29" t="s">
        <v>22</v>
      </c>
      <c r="E33" s="1">
        <f>SUM(E34:E35)</f>
        <v>207000</v>
      </c>
    </row>
    <row r="34" spans="1:5" ht="51">
      <c r="A34" s="13"/>
      <c r="B34" s="15"/>
      <c r="C34" s="26">
        <v>2110</v>
      </c>
      <c r="D34" s="29" t="s">
        <v>62</v>
      </c>
      <c r="E34" s="1">
        <v>207000</v>
      </c>
    </row>
    <row r="35" spans="1:5" ht="63.75" hidden="1">
      <c r="A35" s="43"/>
      <c r="B35" s="34"/>
      <c r="C35" s="26">
        <v>6410</v>
      </c>
      <c r="D35" s="29" t="s">
        <v>61</v>
      </c>
      <c r="E35" s="1"/>
    </row>
    <row r="36" spans="1:5" ht="12.75">
      <c r="A36" s="10">
        <v>750</v>
      </c>
      <c r="B36" s="20"/>
      <c r="C36" s="20"/>
      <c r="D36" s="21" t="s">
        <v>23</v>
      </c>
      <c r="E36" s="2">
        <f>SUM(E37,E41,E48)</f>
        <v>281955</v>
      </c>
    </row>
    <row r="37" spans="1:5" ht="12.75">
      <c r="A37" s="69"/>
      <c r="B37" s="26">
        <v>75011</v>
      </c>
      <c r="C37" s="26"/>
      <c r="D37" s="29" t="s">
        <v>24</v>
      </c>
      <c r="E37" s="1">
        <f>SUM(E38:E40)</f>
        <v>240055</v>
      </c>
    </row>
    <row r="38" spans="1:18" ht="54.75" customHeight="1">
      <c r="A38" s="43"/>
      <c r="B38" s="26"/>
      <c r="C38" s="60">
        <v>2110</v>
      </c>
      <c r="D38" s="29" t="s">
        <v>62</v>
      </c>
      <c r="E38" s="1">
        <v>148800</v>
      </c>
      <c r="I38" s="30">
        <v>6410</v>
      </c>
      <c r="J38" s="30">
        <v>2110</v>
      </c>
      <c r="K38" s="30">
        <v>2120</v>
      </c>
      <c r="L38" s="32" t="s">
        <v>40</v>
      </c>
      <c r="M38" s="33" t="s">
        <v>83</v>
      </c>
      <c r="N38" s="32" t="s">
        <v>41</v>
      </c>
      <c r="O38" s="32" t="s">
        <v>93</v>
      </c>
      <c r="P38" s="32" t="s">
        <v>94</v>
      </c>
      <c r="Q38" s="30" t="s">
        <v>92</v>
      </c>
      <c r="R38" s="66" t="s">
        <v>96</v>
      </c>
    </row>
    <row r="39" spans="1:18" ht="51">
      <c r="A39" s="13"/>
      <c r="B39" s="15"/>
      <c r="C39" s="67">
        <v>2120</v>
      </c>
      <c r="D39" s="44" t="s">
        <v>25</v>
      </c>
      <c r="E39" s="45">
        <v>12180</v>
      </c>
      <c r="I39" s="30"/>
      <c r="J39" s="30"/>
      <c r="K39" s="30"/>
      <c r="L39" s="32"/>
      <c r="M39" s="33"/>
      <c r="N39" s="32"/>
      <c r="O39" s="32"/>
      <c r="P39" s="32"/>
      <c r="Q39" s="30"/>
      <c r="R39" s="66"/>
    </row>
    <row r="40" spans="1:18" ht="51">
      <c r="A40" s="43"/>
      <c r="B40" s="34"/>
      <c r="C40" s="60">
        <v>2360</v>
      </c>
      <c r="D40" s="29" t="s">
        <v>91</v>
      </c>
      <c r="E40" s="1">
        <v>79075</v>
      </c>
      <c r="I40" s="53">
        <f>SUM(E59)</f>
        <v>20000</v>
      </c>
      <c r="J40" s="53">
        <f>SUM(E13,E27,E30,E32,E34,E38,E49,E57,E90,E101)</f>
        <v>3616559</v>
      </c>
      <c r="K40" s="53">
        <f>SUM(E15,E39,E50)</f>
        <v>24180</v>
      </c>
      <c r="L40" s="53">
        <f>(E68)</f>
        <v>17514892</v>
      </c>
      <c r="M40" s="53">
        <f>SUM(E72)</f>
        <v>1538475</v>
      </c>
      <c r="N40" s="54">
        <f>SUM(E70)</f>
        <v>2734743</v>
      </c>
      <c r="O40" s="54">
        <f>SUM(E65)</f>
        <v>120000</v>
      </c>
      <c r="P40" s="54">
        <f>SUM(E64)</f>
        <v>4375600</v>
      </c>
      <c r="Q40" s="53">
        <f>SUM(E22,E23,E26,E41,E40,E56,E62,E81,E76,E93,E94,E103,E104,E74,)</f>
        <v>2995813</v>
      </c>
      <c r="R40" s="53">
        <f>SUM(E95,E97,E21)</f>
        <v>698322</v>
      </c>
    </row>
    <row r="41" spans="1:14" ht="18" customHeight="1">
      <c r="A41" s="13"/>
      <c r="B41" s="34">
        <v>75020</v>
      </c>
      <c r="C41" s="67"/>
      <c r="D41" s="44" t="s">
        <v>26</v>
      </c>
      <c r="E41" s="45">
        <f>SUM(E42:E47)</f>
        <v>12900</v>
      </c>
      <c r="I41" s="49"/>
      <c r="J41" s="50">
        <f>SUM(I40:K40)</f>
        <v>3660739</v>
      </c>
      <c r="K41" s="51"/>
      <c r="L41" s="49"/>
      <c r="M41" s="50">
        <f>SUM(L40:N40)</f>
        <v>21788110</v>
      </c>
      <c r="N41" s="51"/>
    </row>
    <row r="42" spans="1:13" ht="25.5">
      <c r="A42" s="13"/>
      <c r="B42" s="15"/>
      <c r="C42" s="48" t="s">
        <v>80</v>
      </c>
      <c r="D42" s="29" t="s">
        <v>60</v>
      </c>
      <c r="E42" s="1">
        <v>300</v>
      </c>
      <c r="I42" t="s">
        <v>57</v>
      </c>
      <c r="K42" s="37">
        <f>SUM(J41,M41,O40,P40,Q40,R40)</f>
        <v>33638584</v>
      </c>
      <c r="L42" s="47"/>
      <c r="M42" s="47"/>
    </row>
    <row r="43" spans="1:5" ht="12.75">
      <c r="A43" s="13"/>
      <c r="B43" s="15"/>
      <c r="C43" s="48" t="s">
        <v>74</v>
      </c>
      <c r="D43" s="29" t="s">
        <v>28</v>
      </c>
      <c r="E43" s="1">
        <v>2500</v>
      </c>
    </row>
    <row r="44" spans="1:5" ht="12.75">
      <c r="A44" s="13"/>
      <c r="B44" s="15"/>
      <c r="C44" s="48" t="s">
        <v>75</v>
      </c>
      <c r="D44" s="29" t="s">
        <v>46</v>
      </c>
      <c r="E44" s="1">
        <v>100</v>
      </c>
    </row>
    <row r="45" spans="1:5" ht="25.5" hidden="1">
      <c r="A45" s="13"/>
      <c r="B45" s="15"/>
      <c r="C45" s="48" t="s">
        <v>78</v>
      </c>
      <c r="D45" s="29" t="s">
        <v>16</v>
      </c>
      <c r="E45" s="1"/>
    </row>
    <row r="46" spans="1:5" ht="12.75">
      <c r="A46" s="13"/>
      <c r="B46" s="15"/>
      <c r="C46" s="48" t="s">
        <v>77</v>
      </c>
      <c r="D46" s="29" t="s">
        <v>30</v>
      </c>
      <c r="E46" s="1">
        <v>7000</v>
      </c>
    </row>
    <row r="47" spans="1:5" ht="12.75">
      <c r="A47" s="13"/>
      <c r="B47" s="15"/>
      <c r="C47" s="59" t="s">
        <v>76</v>
      </c>
      <c r="D47" s="58" t="s">
        <v>32</v>
      </c>
      <c r="E47" s="31">
        <v>3000</v>
      </c>
    </row>
    <row r="48" spans="1:5" ht="12.75">
      <c r="A48" s="13"/>
      <c r="B48" s="26">
        <v>75045</v>
      </c>
      <c r="C48" s="26"/>
      <c r="D48" s="29" t="s">
        <v>33</v>
      </c>
      <c r="E48" s="1">
        <f>E49+E50</f>
        <v>29000</v>
      </c>
    </row>
    <row r="49" spans="1:5" ht="51">
      <c r="A49" s="13"/>
      <c r="B49" s="15"/>
      <c r="C49" s="26">
        <v>2110</v>
      </c>
      <c r="D49" s="29" t="s">
        <v>62</v>
      </c>
      <c r="E49" s="1">
        <v>22000</v>
      </c>
    </row>
    <row r="50" spans="1:5" ht="51">
      <c r="A50" s="13"/>
      <c r="B50" s="15"/>
      <c r="C50" s="26">
        <v>2120</v>
      </c>
      <c r="D50" s="29" t="s">
        <v>25</v>
      </c>
      <c r="E50" s="1">
        <v>7000</v>
      </c>
    </row>
    <row r="51" spans="1:5" ht="25.5">
      <c r="A51" s="10">
        <v>754</v>
      </c>
      <c r="B51" s="20"/>
      <c r="C51" s="20"/>
      <c r="D51" s="21" t="s">
        <v>34</v>
      </c>
      <c r="E51" s="2">
        <f>SUM(E55,E58)</f>
        <v>2133500</v>
      </c>
    </row>
    <row r="52" spans="1:5" ht="12.75" hidden="1">
      <c r="A52" s="13"/>
      <c r="B52" s="15">
        <v>75405</v>
      </c>
      <c r="C52" s="15"/>
      <c r="D52" s="16" t="s">
        <v>35</v>
      </c>
      <c r="E52" s="17">
        <f>SUM(E53:E54)</f>
        <v>0</v>
      </c>
    </row>
    <row r="53" spans="1:5" ht="12.75" hidden="1">
      <c r="A53" s="13"/>
      <c r="B53" s="15"/>
      <c r="C53" s="14" t="s">
        <v>31</v>
      </c>
      <c r="D53" s="16" t="s">
        <v>32</v>
      </c>
      <c r="E53" s="17"/>
    </row>
    <row r="54" spans="1:5" ht="51" hidden="1">
      <c r="A54" s="13"/>
      <c r="B54" s="15"/>
      <c r="C54" s="15">
        <v>211</v>
      </c>
      <c r="D54" s="16" t="s">
        <v>62</v>
      </c>
      <c r="E54" s="17"/>
    </row>
    <row r="55" spans="1:5" ht="25.5">
      <c r="A55" s="13"/>
      <c r="B55" s="26">
        <v>75411</v>
      </c>
      <c r="C55" s="26"/>
      <c r="D55" s="29" t="s">
        <v>36</v>
      </c>
      <c r="E55" s="1">
        <f>SUM(E56:E57)</f>
        <v>2113500</v>
      </c>
    </row>
    <row r="56" spans="1:5" ht="12.75">
      <c r="A56" s="13"/>
      <c r="B56" s="15"/>
      <c r="C56" s="48" t="s">
        <v>76</v>
      </c>
      <c r="D56" s="29" t="s">
        <v>32</v>
      </c>
      <c r="E56" s="1">
        <v>600</v>
      </c>
    </row>
    <row r="57" spans="1:5" ht="51">
      <c r="A57" s="13"/>
      <c r="B57" s="15"/>
      <c r="C57" s="57">
        <v>2110</v>
      </c>
      <c r="D57" s="58" t="s">
        <v>62</v>
      </c>
      <c r="E57" s="31">
        <v>2112900</v>
      </c>
    </row>
    <row r="58" spans="1:5" ht="12.75">
      <c r="A58" s="13"/>
      <c r="B58" s="26">
        <v>75414</v>
      </c>
      <c r="C58" s="26"/>
      <c r="D58" s="29" t="s">
        <v>89</v>
      </c>
      <c r="E58" s="1">
        <f>SUM(E59:E59)</f>
        <v>20000</v>
      </c>
    </row>
    <row r="59" spans="1:5" ht="63.75">
      <c r="A59" s="13"/>
      <c r="B59" s="15"/>
      <c r="C59" s="15">
        <v>6410</v>
      </c>
      <c r="D59" s="16" t="s">
        <v>61</v>
      </c>
      <c r="E59" s="17">
        <v>20000</v>
      </c>
    </row>
    <row r="60" spans="1:5" ht="51">
      <c r="A60" s="10">
        <v>756</v>
      </c>
      <c r="B60" s="20"/>
      <c r="C60" s="20"/>
      <c r="D60" s="21" t="s">
        <v>97</v>
      </c>
      <c r="E60" s="2">
        <f>SUM(E61,E63)</f>
        <v>6345600</v>
      </c>
    </row>
    <row r="61" spans="1:5" ht="38.25">
      <c r="A61" s="13"/>
      <c r="B61" s="26">
        <v>75618</v>
      </c>
      <c r="C61" s="26"/>
      <c r="D61" s="29" t="s">
        <v>79</v>
      </c>
      <c r="E61" s="1">
        <f>SUM(E62)</f>
        <v>1850000</v>
      </c>
    </row>
    <row r="62" spans="1:5" ht="12.75">
      <c r="A62" s="13"/>
      <c r="B62" s="15"/>
      <c r="C62" s="48" t="s">
        <v>84</v>
      </c>
      <c r="D62" s="29" t="s">
        <v>27</v>
      </c>
      <c r="E62" s="1">
        <f>739127+1110873</f>
        <v>1850000</v>
      </c>
    </row>
    <row r="63" spans="1:5" ht="25.5">
      <c r="A63" s="13"/>
      <c r="B63" s="26">
        <v>75622</v>
      </c>
      <c r="C63" s="26"/>
      <c r="D63" s="29" t="s">
        <v>37</v>
      </c>
      <c r="E63" s="1">
        <f>SUM(E64:E65)</f>
        <v>4495600</v>
      </c>
    </row>
    <row r="64" spans="1:5" ht="12.75">
      <c r="A64" s="13"/>
      <c r="B64" s="15"/>
      <c r="C64" s="48" t="s">
        <v>85</v>
      </c>
      <c r="D64" s="29" t="s">
        <v>38</v>
      </c>
      <c r="E64" s="1">
        <v>4375600</v>
      </c>
    </row>
    <row r="65" spans="1:5" ht="12.75">
      <c r="A65" s="13"/>
      <c r="B65" s="15"/>
      <c r="C65" s="48" t="s">
        <v>90</v>
      </c>
      <c r="D65" s="29" t="s">
        <v>87</v>
      </c>
      <c r="E65" s="1">
        <v>120000</v>
      </c>
    </row>
    <row r="66" spans="1:5" ht="12.75">
      <c r="A66" s="10">
        <v>758</v>
      </c>
      <c r="B66" s="20"/>
      <c r="C66" s="20"/>
      <c r="D66" s="21" t="s">
        <v>39</v>
      </c>
      <c r="E66" s="2">
        <f>SUM(E67,E69,E71,E73)</f>
        <v>21876467</v>
      </c>
    </row>
    <row r="67" spans="1:5" ht="25.5">
      <c r="A67" s="13"/>
      <c r="B67" s="26">
        <v>75801</v>
      </c>
      <c r="C67" s="26"/>
      <c r="D67" s="29" t="s">
        <v>40</v>
      </c>
      <c r="E67" s="1">
        <f>SUM(E68)</f>
        <v>17514892</v>
      </c>
    </row>
    <row r="68" spans="1:5" ht="12.75">
      <c r="A68" s="13"/>
      <c r="B68" s="26"/>
      <c r="C68" s="26">
        <v>2920</v>
      </c>
      <c r="D68" s="29" t="s">
        <v>82</v>
      </c>
      <c r="E68" s="1">
        <v>17514892</v>
      </c>
    </row>
    <row r="69" spans="1:5" ht="25.5">
      <c r="A69" s="13"/>
      <c r="B69" s="26">
        <v>75803</v>
      </c>
      <c r="C69" s="26"/>
      <c r="D69" s="29" t="s">
        <v>41</v>
      </c>
      <c r="E69" s="1">
        <f>SUM(E70)</f>
        <v>2734743</v>
      </c>
    </row>
    <row r="70" spans="1:5" ht="12.75">
      <c r="A70" s="13"/>
      <c r="B70" s="26"/>
      <c r="C70" s="26">
        <v>2920</v>
      </c>
      <c r="D70" s="29" t="s">
        <v>82</v>
      </c>
      <c r="E70" s="1">
        <v>2734743</v>
      </c>
    </row>
    <row r="71" spans="1:5" s="39" customFormat="1" ht="19.5" customHeight="1">
      <c r="A71" s="38"/>
      <c r="B71" s="64">
        <v>75832</v>
      </c>
      <c r="C71" s="64"/>
      <c r="D71" s="65" t="s">
        <v>83</v>
      </c>
      <c r="E71" s="45">
        <f>SUM(E72)</f>
        <v>1538475</v>
      </c>
    </row>
    <row r="72" spans="1:5" ht="12.75">
      <c r="A72" s="13"/>
      <c r="B72" s="26"/>
      <c r="C72" s="26">
        <v>2920</v>
      </c>
      <c r="D72" s="29" t="s">
        <v>82</v>
      </c>
      <c r="E72" s="1">
        <v>1538475</v>
      </c>
    </row>
    <row r="73" spans="1:5" ht="12.75">
      <c r="A73" s="13"/>
      <c r="B73" s="34">
        <v>75814</v>
      </c>
      <c r="C73" s="34"/>
      <c r="D73" s="44" t="s">
        <v>42</v>
      </c>
      <c r="E73" s="45">
        <f>SUM(E74)</f>
        <v>88357</v>
      </c>
    </row>
    <row r="74" spans="1:5" ht="12.75">
      <c r="A74" s="43"/>
      <c r="B74" s="26"/>
      <c r="C74" s="48" t="s">
        <v>77</v>
      </c>
      <c r="D74" s="29" t="s">
        <v>30</v>
      </c>
      <c r="E74" s="1">
        <v>88357</v>
      </c>
    </row>
    <row r="75" spans="1:5" ht="12.75">
      <c r="A75" s="10">
        <v>801</v>
      </c>
      <c r="B75" s="20"/>
      <c r="C75" s="28"/>
      <c r="D75" s="21" t="s">
        <v>43</v>
      </c>
      <c r="E75" s="2">
        <f>SUM(E76,E81,E86)</f>
        <v>117699</v>
      </c>
    </row>
    <row r="76" spans="1:5" ht="12.75">
      <c r="A76" s="13"/>
      <c r="B76" s="26">
        <v>80120</v>
      </c>
      <c r="C76" s="62"/>
      <c r="D76" s="29" t="s">
        <v>44</v>
      </c>
      <c r="E76" s="1">
        <f>SUM(E77:E78)</f>
        <v>8114</v>
      </c>
    </row>
    <row r="77" spans="1:5" ht="12.75">
      <c r="A77" s="13"/>
      <c r="B77" s="15"/>
      <c r="C77" s="61" t="s">
        <v>75</v>
      </c>
      <c r="D77" s="44" t="s">
        <v>46</v>
      </c>
      <c r="E77" s="45">
        <v>7878</v>
      </c>
    </row>
    <row r="78" spans="1:5" ht="12.75">
      <c r="A78" s="43"/>
      <c r="B78" s="34"/>
      <c r="C78" s="62" t="s">
        <v>76</v>
      </c>
      <c r="D78" s="29" t="s">
        <v>32</v>
      </c>
      <c r="E78" s="1">
        <v>236</v>
      </c>
    </row>
    <row r="79" spans="1:5" ht="12.75" hidden="1">
      <c r="A79" s="13"/>
      <c r="B79" s="15"/>
      <c r="C79" s="46" t="s">
        <v>45</v>
      </c>
      <c r="D79" s="44" t="s">
        <v>46</v>
      </c>
      <c r="E79" s="45"/>
    </row>
    <row r="80" spans="1:5" ht="12.75" hidden="1">
      <c r="A80" s="13"/>
      <c r="B80" s="15"/>
      <c r="C80" s="48" t="s">
        <v>31</v>
      </c>
      <c r="D80" s="29" t="s">
        <v>32</v>
      </c>
      <c r="E80" s="1"/>
    </row>
    <row r="81" spans="1:5" ht="12.75">
      <c r="A81" s="13"/>
      <c r="B81" s="26">
        <v>80130</v>
      </c>
      <c r="C81" s="48"/>
      <c r="D81" s="29" t="s">
        <v>59</v>
      </c>
      <c r="E81" s="1">
        <f>SUM(E82:E85)</f>
        <v>109585</v>
      </c>
    </row>
    <row r="82" spans="1:5" ht="18" customHeight="1">
      <c r="A82" s="13"/>
      <c r="B82" s="57"/>
      <c r="C82" s="48" t="s">
        <v>74</v>
      </c>
      <c r="D82" s="29" t="s">
        <v>28</v>
      </c>
      <c r="E82" s="1">
        <v>392</v>
      </c>
    </row>
    <row r="83" spans="1:5" ht="51">
      <c r="A83" s="13"/>
      <c r="B83" s="15"/>
      <c r="C83" s="46" t="s">
        <v>73</v>
      </c>
      <c r="D83" s="44" t="s">
        <v>47</v>
      </c>
      <c r="E83" s="45">
        <v>86853</v>
      </c>
    </row>
    <row r="84" spans="1:5" ht="18.75" customHeight="1">
      <c r="A84" s="43"/>
      <c r="B84" s="34"/>
      <c r="C84" s="48" t="s">
        <v>75</v>
      </c>
      <c r="D84" s="29" t="s">
        <v>46</v>
      </c>
      <c r="E84" s="1">
        <v>19590</v>
      </c>
    </row>
    <row r="85" spans="1:5" ht="16.5" customHeight="1">
      <c r="A85" s="13"/>
      <c r="B85" s="15"/>
      <c r="C85" s="48" t="s">
        <v>76</v>
      </c>
      <c r="D85" s="29" t="s">
        <v>32</v>
      </c>
      <c r="E85" s="1">
        <v>2750</v>
      </c>
    </row>
    <row r="86" spans="1:5" s="18" customFormat="1" ht="12.75" hidden="1">
      <c r="A86" s="13"/>
      <c r="B86" s="13">
        <v>80195</v>
      </c>
      <c r="C86" s="56"/>
      <c r="D86" s="55" t="s">
        <v>58</v>
      </c>
      <c r="E86" s="52">
        <f>SUM(E87)</f>
        <v>0</v>
      </c>
    </row>
    <row r="87" spans="1:5" s="18" customFormat="1" ht="38.25" hidden="1">
      <c r="A87" s="13"/>
      <c r="B87" s="13"/>
      <c r="C87" s="56">
        <v>213</v>
      </c>
      <c r="D87" s="29" t="s">
        <v>63</v>
      </c>
      <c r="E87" s="52"/>
    </row>
    <row r="88" spans="1:5" ht="12.75">
      <c r="A88" s="10">
        <v>851</v>
      </c>
      <c r="B88" s="20"/>
      <c r="C88" s="20"/>
      <c r="D88" s="21" t="s">
        <v>48</v>
      </c>
      <c r="E88" s="2">
        <f>+E89</f>
        <v>886459</v>
      </c>
    </row>
    <row r="89" spans="1:5" ht="38.25">
      <c r="A89" s="13"/>
      <c r="B89" s="26">
        <v>85156</v>
      </c>
      <c r="C89" s="26"/>
      <c r="D89" s="29" t="s">
        <v>49</v>
      </c>
      <c r="E89" s="1">
        <f>E90</f>
        <v>886459</v>
      </c>
    </row>
    <row r="90" spans="1:5" ht="51">
      <c r="A90" s="13"/>
      <c r="B90" s="15"/>
      <c r="C90" s="26">
        <v>2110</v>
      </c>
      <c r="D90" s="29" t="s">
        <v>62</v>
      </c>
      <c r="E90" s="1">
        <v>886459</v>
      </c>
    </row>
    <row r="91" spans="1:5" ht="12.75">
      <c r="A91" s="10">
        <v>852</v>
      </c>
      <c r="B91" s="20"/>
      <c r="C91" s="20"/>
      <c r="D91" s="21" t="s">
        <v>72</v>
      </c>
      <c r="E91" s="2">
        <f>SUM(E92,E96)</f>
        <v>506845</v>
      </c>
    </row>
    <row r="92" spans="1:5" ht="16.5" customHeight="1">
      <c r="A92" s="13"/>
      <c r="B92" s="26">
        <v>85201</v>
      </c>
      <c r="C92" s="26"/>
      <c r="D92" s="29" t="s">
        <v>50</v>
      </c>
      <c r="E92" s="1">
        <f>SUM(E93:E95)</f>
        <v>479136</v>
      </c>
    </row>
    <row r="93" spans="1:5" ht="16.5" customHeight="1">
      <c r="A93" s="13"/>
      <c r="B93" s="15"/>
      <c r="C93" s="48" t="s">
        <v>75</v>
      </c>
      <c r="D93" s="29" t="s">
        <v>46</v>
      </c>
      <c r="E93" s="1">
        <v>2496</v>
      </c>
    </row>
    <row r="94" spans="1:5" ht="16.5" customHeight="1">
      <c r="A94" s="13"/>
      <c r="B94" s="15"/>
      <c r="C94" s="48" t="s">
        <v>76</v>
      </c>
      <c r="D94" s="29" t="s">
        <v>32</v>
      </c>
      <c r="E94" s="1">
        <v>6027</v>
      </c>
    </row>
    <row r="95" spans="1:5" ht="51">
      <c r="A95" s="13"/>
      <c r="B95" s="15"/>
      <c r="C95" s="48">
        <v>2320</v>
      </c>
      <c r="D95" s="29" t="s">
        <v>95</v>
      </c>
      <c r="E95" s="1">
        <v>470613</v>
      </c>
    </row>
    <row r="96" spans="1:5" ht="17.25" customHeight="1">
      <c r="A96" s="13"/>
      <c r="B96" s="26">
        <v>85204</v>
      </c>
      <c r="C96" s="26"/>
      <c r="D96" s="29" t="s">
        <v>51</v>
      </c>
      <c r="E96" s="1">
        <f>SUM(E97:E97)</f>
        <v>27709</v>
      </c>
    </row>
    <row r="97" spans="1:5" ht="51">
      <c r="A97" s="13"/>
      <c r="B97" s="15"/>
      <c r="C97" s="48">
        <v>2320</v>
      </c>
      <c r="D97" s="29" t="s">
        <v>95</v>
      </c>
      <c r="E97" s="1">
        <v>27709</v>
      </c>
    </row>
    <row r="98" spans="1:5" ht="25.5">
      <c r="A98" s="10">
        <v>853</v>
      </c>
      <c r="B98" s="20"/>
      <c r="C98" s="20"/>
      <c r="D98" s="21" t="s">
        <v>71</v>
      </c>
      <c r="E98" s="2">
        <f>SUM(E100:E102)</f>
        <v>84700</v>
      </c>
    </row>
    <row r="99" spans="1:5" ht="25.5">
      <c r="A99" s="13"/>
      <c r="B99" s="26">
        <v>85321</v>
      </c>
      <c r="C99" s="26"/>
      <c r="D99" s="29" t="s">
        <v>98</v>
      </c>
      <c r="E99" s="1">
        <f>SUM(E101)</f>
        <v>84500</v>
      </c>
    </row>
    <row r="100" spans="1:5" ht="12.75" hidden="1">
      <c r="A100" s="13"/>
      <c r="B100" s="15"/>
      <c r="C100" s="48" t="s">
        <v>31</v>
      </c>
      <c r="D100" s="29" t="s">
        <v>32</v>
      </c>
      <c r="E100" s="1"/>
    </row>
    <row r="101" spans="1:5" ht="51">
      <c r="A101" s="13"/>
      <c r="B101" s="15"/>
      <c r="C101" s="26">
        <v>2110</v>
      </c>
      <c r="D101" s="29" t="s">
        <v>62</v>
      </c>
      <c r="E101" s="1">
        <v>84500</v>
      </c>
    </row>
    <row r="102" spans="1:5" ht="16.5" customHeight="1">
      <c r="A102" s="13"/>
      <c r="B102" s="26">
        <v>85333</v>
      </c>
      <c r="C102" s="26"/>
      <c r="D102" s="29" t="s">
        <v>52</v>
      </c>
      <c r="E102" s="1">
        <f>SUM(E103:E103)</f>
        <v>200</v>
      </c>
    </row>
    <row r="103" spans="1:5" ht="16.5" customHeight="1">
      <c r="A103" s="13"/>
      <c r="B103" s="15"/>
      <c r="C103" s="48" t="s">
        <v>76</v>
      </c>
      <c r="D103" s="29" t="s">
        <v>32</v>
      </c>
      <c r="E103" s="1">
        <v>200</v>
      </c>
    </row>
    <row r="104" spans="1:6" ht="12.75">
      <c r="A104" s="10">
        <v>854</v>
      </c>
      <c r="B104" s="20"/>
      <c r="C104" s="20"/>
      <c r="D104" s="21" t="s">
        <v>53</v>
      </c>
      <c r="E104" s="2">
        <f>SUM(E105,E112,E114,E110)</f>
        <v>300859</v>
      </c>
      <c r="F104" s="19"/>
    </row>
    <row r="105" spans="1:5" ht="12.75">
      <c r="A105" s="13"/>
      <c r="B105" s="26">
        <v>85403</v>
      </c>
      <c r="C105" s="26"/>
      <c r="D105" s="29" t="s">
        <v>54</v>
      </c>
      <c r="E105" s="1">
        <f>SUM(E106:E109)</f>
        <v>80130</v>
      </c>
    </row>
    <row r="106" spans="1:5" ht="19.5" customHeight="1">
      <c r="A106" s="13"/>
      <c r="B106" s="15"/>
      <c r="C106" s="48" t="s">
        <v>74</v>
      </c>
      <c r="D106" s="29" t="s">
        <v>28</v>
      </c>
      <c r="E106" s="1">
        <v>209</v>
      </c>
    </row>
    <row r="107" spans="1:5" ht="50.25" customHeight="1">
      <c r="A107" s="13"/>
      <c r="B107" s="15"/>
      <c r="C107" s="46" t="s">
        <v>73</v>
      </c>
      <c r="D107" s="44" t="s">
        <v>47</v>
      </c>
      <c r="E107" s="1">
        <v>2708</v>
      </c>
    </row>
    <row r="108" spans="1:5" ht="19.5" customHeight="1">
      <c r="A108" s="13"/>
      <c r="B108" s="15"/>
      <c r="C108" s="48" t="s">
        <v>75</v>
      </c>
      <c r="D108" s="29" t="s">
        <v>46</v>
      </c>
      <c r="E108" s="1">
        <v>77193</v>
      </c>
    </row>
    <row r="109" spans="1:5" ht="19.5" customHeight="1">
      <c r="A109" s="13"/>
      <c r="B109" s="15"/>
      <c r="C109" s="48" t="s">
        <v>77</v>
      </c>
      <c r="D109" s="29" t="s">
        <v>30</v>
      </c>
      <c r="E109" s="1">
        <v>20</v>
      </c>
    </row>
    <row r="110" spans="1:5" ht="25.5">
      <c r="A110" s="13"/>
      <c r="B110" s="26">
        <v>85406</v>
      </c>
      <c r="C110" s="48"/>
      <c r="D110" s="29" t="s">
        <v>99</v>
      </c>
      <c r="E110" s="1">
        <f>SUM(E111)</f>
        <v>90</v>
      </c>
    </row>
    <row r="111" spans="1:5" ht="16.5" customHeight="1">
      <c r="A111" s="13"/>
      <c r="B111" s="15"/>
      <c r="C111" s="48" t="s">
        <v>76</v>
      </c>
      <c r="D111" s="29" t="s">
        <v>32</v>
      </c>
      <c r="E111" s="1">
        <v>90</v>
      </c>
    </row>
    <row r="112" spans="1:5" ht="16.5" customHeight="1">
      <c r="A112" s="13"/>
      <c r="B112" s="26">
        <v>85407</v>
      </c>
      <c r="C112" s="26"/>
      <c r="D112" s="29" t="s">
        <v>55</v>
      </c>
      <c r="E112" s="1"/>
    </row>
    <row r="113" spans="1:5" ht="16.5" customHeight="1">
      <c r="A113" s="13"/>
      <c r="B113" s="15"/>
      <c r="C113" s="48" t="s">
        <v>76</v>
      </c>
      <c r="D113" s="29" t="s">
        <v>32</v>
      </c>
      <c r="E113" s="1"/>
    </row>
    <row r="114" spans="1:5" ht="16.5" customHeight="1">
      <c r="A114" s="13"/>
      <c r="B114" s="26">
        <v>85410</v>
      </c>
      <c r="C114" s="26"/>
      <c r="D114" s="29" t="s">
        <v>56</v>
      </c>
      <c r="E114" s="1">
        <f>SUM(E115:E117)</f>
        <v>220639</v>
      </c>
    </row>
    <row r="115" spans="1:5" ht="51">
      <c r="A115" s="13"/>
      <c r="B115" s="15"/>
      <c r="C115" s="48" t="s">
        <v>73</v>
      </c>
      <c r="D115" s="29" t="s">
        <v>47</v>
      </c>
      <c r="E115" s="1">
        <v>76745</v>
      </c>
    </row>
    <row r="116" spans="1:5" ht="16.5" customHeight="1">
      <c r="A116" s="13"/>
      <c r="B116" s="15"/>
      <c r="C116" s="48" t="s">
        <v>75</v>
      </c>
      <c r="D116" s="29" t="s">
        <v>46</v>
      </c>
      <c r="E116" s="1">
        <v>143894</v>
      </c>
    </row>
    <row r="117" spans="1:5" ht="12.75" hidden="1">
      <c r="A117" s="13"/>
      <c r="B117" s="15"/>
      <c r="C117" s="14" t="s">
        <v>29</v>
      </c>
      <c r="D117" s="16" t="s">
        <v>30</v>
      </c>
      <c r="E117" s="17"/>
    </row>
    <row r="118" spans="1:5" ht="26.25" customHeight="1">
      <c r="A118" s="10"/>
      <c r="B118" s="20"/>
      <c r="C118" s="20"/>
      <c r="D118" s="21" t="s">
        <v>57</v>
      </c>
      <c r="E118" s="2">
        <f>SUM(E11,E16,E19,E24,E28,E36,E51,E60,E66,E75,E88,E91,E98,E104)</f>
        <v>33638584</v>
      </c>
    </row>
    <row r="119" spans="1:5" ht="12.75">
      <c r="A119" s="22"/>
      <c r="B119" s="23"/>
      <c r="C119" s="23"/>
      <c r="D119" s="4"/>
      <c r="E119" s="24"/>
    </row>
    <row r="120" spans="1:5" ht="12.75">
      <c r="A120" s="22"/>
      <c r="B120" s="23"/>
      <c r="C120" s="23"/>
      <c r="D120" s="4"/>
      <c r="E120" s="24"/>
    </row>
    <row r="121" spans="1:5" ht="12.75">
      <c r="A121" s="22"/>
      <c r="B121" s="23"/>
      <c r="C121" s="23"/>
      <c r="D121" s="4"/>
      <c r="E121" s="24"/>
    </row>
    <row r="122" spans="1:5" ht="12.75" hidden="1" outlineLevel="1">
      <c r="A122" s="22"/>
      <c r="B122" s="23"/>
      <c r="C122" s="23">
        <v>211</v>
      </c>
      <c r="D122" s="4"/>
      <c r="E122" s="24" t="e">
        <f>SUM(E13,E18,E27,E30,E32,E34,E38,E49,#REF!,E90,E97,E101)</f>
        <v>#REF!</v>
      </c>
    </row>
    <row r="123" spans="1:5" ht="12.75" hidden="1" outlineLevel="1">
      <c r="A123" s="22"/>
      <c r="B123" s="23"/>
      <c r="C123" s="23">
        <v>212</v>
      </c>
      <c r="D123" s="4"/>
      <c r="E123" s="24">
        <f>SUM(E15,E40,E50)</f>
        <v>91075</v>
      </c>
    </row>
    <row r="124" spans="1:5" ht="12.75" hidden="1" outlineLevel="1">
      <c r="A124" s="22"/>
      <c r="B124" s="23"/>
      <c r="C124" s="23">
        <v>213</v>
      </c>
      <c r="D124" s="4"/>
      <c r="E124" s="24" t="e">
        <f>SUM(#REF!)</f>
        <v>#REF!</v>
      </c>
    </row>
    <row r="125" spans="1:5" ht="12.75" hidden="1" outlineLevel="1">
      <c r="A125" s="22"/>
      <c r="B125" s="23"/>
      <c r="C125" s="23">
        <v>641</v>
      </c>
      <c r="D125" s="4"/>
      <c r="E125" s="24">
        <f>SUM(E35)</f>
        <v>0</v>
      </c>
    </row>
    <row r="126" spans="4:7" ht="12.75" hidden="1" outlineLevel="1">
      <c r="D126" s="25" t="s">
        <v>67</v>
      </c>
      <c r="E126" s="3" t="e">
        <f>SUM(E122:E125)</f>
        <v>#REF!</v>
      </c>
      <c r="G126" s="3"/>
    </row>
    <row r="127" spans="4:5" ht="12.75" hidden="1" outlineLevel="1">
      <c r="D127" s="8" t="s">
        <v>65</v>
      </c>
      <c r="E127" s="3">
        <f>SUM(E68,E70,E72)</f>
        <v>21788110</v>
      </c>
    </row>
    <row r="128" spans="4:5" ht="12.75" hidden="1" outlineLevel="1">
      <c r="D128" s="8" t="s">
        <v>66</v>
      </c>
      <c r="E128" s="3">
        <f>SUM(E65)</f>
        <v>120000</v>
      </c>
    </row>
    <row r="129" spans="4:5" ht="12.75" hidden="1" outlineLevel="1">
      <c r="D129" s="8" t="s">
        <v>64</v>
      </c>
      <c r="E129" s="3" t="e">
        <f>SUM(E126:E128)</f>
        <v>#REF!</v>
      </c>
    </row>
    <row r="130" spans="4:5" ht="12.75" hidden="1" outlineLevel="1">
      <c r="D130" s="36" t="s">
        <v>81</v>
      </c>
      <c r="E130" s="37" t="e">
        <f>E118-E129</f>
        <v>#REF!</v>
      </c>
    </row>
    <row r="131" ht="12.75" hidden="1" outlineLevel="1"/>
    <row r="132" spans="3:5" ht="12.75" hidden="1" outlineLevel="1">
      <c r="C132" s="40"/>
      <c r="D132" s="41" t="s">
        <v>86</v>
      </c>
      <c r="E132" s="42" t="e">
        <f>SUM(E129:E130)</f>
        <v>#REF!</v>
      </c>
    </row>
    <row r="133" ht="12.75" hidden="1" outlineLevel="1"/>
    <row r="134" ht="12.75" collapsed="1"/>
  </sheetData>
  <mergeCells count="6">
    <mergeCell ref="A7:E7"/>
    <mergeCell ref="C9:D9"/>
    <mergeCell ref="E1:F1"/>
    <mergeCell ref="E2:F2"/>
    <mergeCell ref="E3:F3"/>
    <mergeCell ref="E4:F4"/>
  </mergeCells>
  <printOptions horizontalCentered="1"/>
  <pageMargins left="0.984251968503937" right="0.7874015748031497" top="0.2755905511811024" bottom="0.6692913385826772" header="0.5118110236220472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2006-01-11T10:37:55Z</cp:lastPrinted>
  <dcterms:created xsi:type="dcterms:W3CDTF">2001-11-04T12:47:02Z</dcterms:created>
  <dcterms:modified xsi:type="dcterms:W3CDTF">2006-01-11T10:54:15Z</dcterms:modified>
  <cp:category/>
  <cp:version/>
  <cp:contentType/>
  <cp:contentStatus/>
</cp:coreProperties>
</file>